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2508\Desktop\"/>
    </mc:Choice>
  </mc:AlternateContent>
  <bookViews>
    <workbookView xWindow="0" yWindow="45" windowWidth="14940" windowHeight="7500"/>
  </bookViews>
  <sheets>
    <sheet name="前売り券" sheetId="4" r:id="rId1"/>
  </sheets>
  <definedNames>
    <definedName name="_xlnm.Print_Area" localSheetId="0">前売り券!$A$1:$W$72</definedName>
    <definedName name="有料公演プログラム">前売り券!$A$9:$F$89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4" l="1"/>
  <c r="J72" i="4"/>
  <c r="J35"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22" i="4"/>
  <c r="V21" i="4"/>
  <c r="V34" i="4"/>
  <c r="V33" i="4"/>
  <c r="V32" i="4"/>
  <c r="V30" i="4"/>
  <c r="V27" i="4"/>
  <c r="V26" i="4"/>
  <c r="V25" i="4"/>
  <c r="V23" i="4"/>
  <c r="V20" i="4"/>
  <c r="V19" i="4"/>
  <c r="V18" i="4"/>
  <c r="V17" i="4"/>
  <c r="V16" i="4"/>
  <c r="V15" i="4"/>
  <c r="V14" i="4"/>
  <c r="V31" i="4"/>
  <c r="V29" i="4"/>
  <c r="V28" i="4"/>
  <c r="V24" i="4"/>
  <c r="V10" i="4"/>
  <c r="V11" i="4"/>
  <c r="V12" i="4"/>
  <c r="V13" i="4"/>
  <c r="V71" i="4" l="1"/>
  <c r="V35" i="4"/>
  <c r="V72" i="4" l="1"/>
</calcChain>
</file>

<file path=xl/sharedStrings.xml><?xml version="1.0" encoding="utf-8"?>
<sst xmlns="http://schemas.openxmlformats.org/spreadsheetml/2006/main" count="333" uniqueCount="123">
  <si>
    <t>開演</t>
  </si>
  <si>
    <t>会場</t>
    <phoneticPr fontId="18"/>
  </si>
  <si>
    <t>作品名／劇団</t>
    <rPh sb="0" eb="2">
      <t>サクヒン</t>
    </rPh>
    <rPh sb="2" eb="3">
      <t>メイ</t>
    </rPh>
    <phoneticPr fontId="18"/>
  </si>
  <si>
    <t>時間</t>
    <phoneticPr fontId="18"/>
  </si>
  <si>
    <t>定員</t>
    <phoneticPr fontId="18"/>
  </si>
  <si>
    <t>料金(前売)</t>
    <rPh sb="3" eb="5">
      <t>マエウ</t>
    </rPh>
    <phoneticPr fontId="18"/>
  </si>
  <si>
    <t>日</t>
    <phoneticPr fontId="18"/>
  </si>
  <si>
    <t>No</t>
    <phoneticPr fontId="18"/>
  </si>
  <si>
    <t>申し込み枚数</t>
    <rPh sb="0" eb="1">
      <t>モウ</t>
    </rPh>
    <rPh sb="2" eb="3">
      <t>コ</t>
    </rPh>
    <rPh sb="4" eb="6">
      <t>マイスウ</t>
    </rPh>
    <phoneticPr fontId="18"/>
  </si>
  <si>
    <t>合計金額(円）</t>
    <rPh sb="0" eb="2">
      <t>ゴウケイ</t>
    </rPh>
    <rPh sb="2" eb="4">
      <t>キンガク</t>
    </rPh>
    <rPh sb="5" eb="6">
      <t>エン</t>
    </rPh>
    <phoneticPr fontId="18"/>
  </si>
  <si>
    <t>枚</t>
    <rPh sb="0" eb="1">
      <t>マイ</t>
    </rPh>
    <phoneticPr fontId="18"/>
  </si>
  <si>
    <t>飯田人形劇場</t>
    <rPh sb="0" eb="2">
      <t>イイd</t>
    </rPh>
    <rPh sb="2" eb="6">
      <t>ニンギョ</t>
    </rPh>
    <phoneticPr fontId="18"/>
  </si>
  <si>
    <t>一律</t>
    <rPh sb="0" eb="2">
      <t>イチリツ</t>
    </rPh>
    <phoneticPr fontId="18"/>
  </si>
  <si>
    <t>枚</t>
    <rPh sb="0" eb="1">
      <t>マイ</t>
    </rPh>
    <phoneticPr fontId="7"/>
  </si>
  <si>
    <t>大人</t>
    <rPh sb="0" eb="2">
      <t>オt</t>
    </rPh>
    <phoneticPr fontId="18"/>
  </si>
  <si>
    <t>子ども</t>
    <rPh sb="0" eb="3">
      <t>コドm</t>
    </rPh>
    <phoneticPr fontId="18"/>
  </si>
  <si>
    <t>200</t>
  </si>
  <si>
    <t>大人1200円/子ども500円/親子1500円</t>
  </si>
  <si>
    <t>一律1500円</t>
  </si>
  <si>
    <t>一律2000円</t>
  </si>
  <si>
    <t>飯田文化会館ホール</t>
    <rPh sb="0" eb="2">
      <t>イイd</t>
    </rPh>
    <rPh sb="2" eb="6">
      <t>ブンカカイカン</t>
    </rPh>
    <phoneticPr fontId="18"/>
  </si>
  <si>
    <t>ペア</t>
    <phoneticPr fontId="18"/>
  </si>
  <si>
    <t>飯田文化会館１F</t>
    <rPh sb="0" eb="4">
      <t>イイd</t>
    </rPh>
    <rPh sb="4" eb="6">
      <t>カイカン</t>
    </rPh>
    <phoneticPr fontId="18"/>
  </si>
  <si>
    <t>150</t>
  </si>
  <si>
    <t>大人1000円/子ども500円</t>
  </si>
  <si>
    <t>飯田市公民館ホール</t>
    <rPh sb="0" eb="6">
      <t>イイd</t>
    </rPh>
    <phoneticPr fontId="18"/>
  </si>
  <si>
    <t>小　計　(表　面)</t>
    <rPh sb="0" eb="1">
      <t>ショウ</t>
    </rPh>
    <rPh sb="2" eb="3">
      <t>ケイ</t>
    </rPh>
    <rPh sb="5" eb="6">
      <t>オモテ</t>
    </rPh>
    <rPh sb="7" eb="8">
      <t>メン</t>
    </rPh>
    <phoneticPr fontId="18"/>
  </si>
  <si>
    <t>　有料公演チケット申し込み書裏面</t>
    <rPh sb="13" eb="14">
      <t>ショ</t>
    </rPh>
    <rPh sb="14" eb="16">
      <t>リメン</t>
    </rPh>
    <phoneticPr fontId="18"/>
  </si>
  <si>
    <t>会場</t>
    <phoneticPr fontId="18"/>
  </si>
  <si>
    <t>時間</t>
    <phoneticPr fontId="18"/>
  </si>
  <si>
    <t>定員</t>
    <phoneticPr fontId="18"/>
  </si>
  <si>
    <t>日</t>
    <phoneticPr fontId="18"/>
  </si>
  <si>
    <t>No</t>
    <phoneticPr fontId="18"/>
  </si>
  <si>
    <t>飯田市公民館３F</t>
    <rPh sb="0" eb="6">
      <t>イイd</t>
    </rPh>
    <phoneticPr fontId="18"/>
  </si>
  <si>
    <t>一律500円</t>
  </si>
  <si>
    <t>大人1000円/子ども800円/おやこ1500円</t>
  </si>
  <si>
    <t>一律 1000円</t>
  </si>
  <si>
    <t>40</t>
  </si>
  <si>
    <t>おやこ券 1500円／大人のみ券 1000円</t>
  </si>
  <si>
    <t>中央図書館</t>
    <rPh sb="0" eb="2">
      <t>チュ</t>
    </rPh>
    <rPh sb="2" eb="4">
      <t>トsh</t>
    </rPh>
    <rPh sb="4" eb="5">
      <t>カン</t>
    </rPh>
    <phoneticPr fontId="18"/>
  </si>
  <si>
    <t>小　計　(裏　面)</t>
    <rPh sb="0" eb="1">
      <t>ショウ</t>
    </rPh>
    <rPh sb="2" eb="3">
      <t>ケイ</t>
    </rPh>
    <rPh sb="5" eb="6">
      <t>ウラ</t>
    </rPh>
    <rPh sb="7" eb="8">
      <t>メン</t>
    </rPh>
    <phoneticPr fontId="18"/>
  </si>
  <si>
    <t>合　計　(表 面 ＋ 裏 面)</t>
    <rPh sb="0" eb="1">
      <t>ア</t>
    </rPh>
    <rPh sb="2" eb="3">
      <t>ケイ</t>
    </rPh>
    <rPh sb="5" eb="6">
      <t>オモテ</t>
    </rPh>
    <rPh sb="7" eb="8">
      <t>メン</t>
    </rPh>
    <rPh sb="11" eb="12">
      <t>ウラ</t>
    </rPh>
    <rPh sb="13" eb="14">
      <t>メン</t>
    </rPh>
    <phoneticPr fontId="18"/>
  </si>
  <si>
    <r>
      <rPr>
        <sz val="12"/>
        <color indexed="8"/>
        <rFont val="Meiryo UI"/>
        <family val="3"/>
        <charset val="128"/>
      </rPr>
      <t xml:space="preserve">ストリングス オブ ミュージック
</t>
    </r>
    <r>
      <rPr>
        <sz val="10"/>
        <color indexed="8"/>
        <rFont val="Meiryo UI"/>
        <family val="3"/>
        <charset val="128"/>
      </rPr>
      <t xml:space="preserve">アンタマパンタホウ（ギリシャ） 
</t>
    </r>
    <r>
      <rPr>
        <sz val="8"/>
        <color indexed="8"/>
        <rFont val="Meiryo UI"/>
        <family val="3"/>
        <charset val="128"/>
      </rPr>
      <t>対象：全年齢</t>
    </r>
    <rPh sb="34" eb="36">
      <t>タイショ</t>
    </rPh>
    <rPh sb="37" eb="40">
      <t>ゼンネンレイ</t>
    </rPh>
    <phoneticPr fontId="18"/>
  </si>
  <si>
    <r>
      <rPr>
        <sz val="11"/>
        <color indexed="8"/>
        <rFont val="Meiryo UI"/>
        <family val="3"/>
        <charset val="128"/>
      </rPr>
      <t xml:space="preserve">人魚姫
</t>
    </r>
    <r>
      <rPr>
        <sz val="10"/>
        <color indexed="8"/>
        <rFont val="Meiryo UI"/>
        <family val="3"/>
        <charset val="128"/>
      </rPr>
      <t>NPO法人いいだ人形劇センター　</t>
    </r>
    <r>
      <rPr>
        <sz val="8"/>
        <color indexed="8"/>
        <rFont val="Meiryo UI"/>
        <family val="3"/>
        <charset val="128"/>
      </rPr>
      <t xml:space="preserve"> 
対象：小学生～大人</t>
    </r>
    <rPh sb="0" eb="2">
      <t>ニンギョ</t>
    </rPh>
    <rPh sb="2" eb="3">
      <t>ヒメ</t>
    </rPh>
    <rPh sb="7" eb="9">
      <t>ホウジン</t>
    </rPh>
    <rPh sb="12" eb="15">
      <t>ニンギョウゲキ</t>
    </rPh>
    <rPh sb="25" eb="28">
      <t>ショウガクセイ</t>
    </rPh>
    <phoneticPr fontId="18"/>
  </si>
  <si>
    <r>
      <rPr>
        <sz val="12"/>
        <color indexed="8"/>
        <rFont val="Meiryo UI"/>
        <family val="3"/>
        <charset val="128"/>
      </rPr>
      <t>はてしない物語</t>
    </r>
    <r>
      <rPr>
        <sz val="10"/>
        <color indexed="8"/>
        <rFont val="Meiryo UI"/>
        <family val="3"/>
        <charset val="128"/>
      </rPr>
      <t xml:space="preserve">
人形劇団クラルテ　
</t>
    </r>
    <r>
      <rPr>
        <sz val="8"/>
        <color indexed="8"/>
        <rFont val="Meiryo UI"/>
        <family val="3"/>
        <charset val="128"/>
      </rPr>
      <t>対象：４歳から大人まで　※３歳以下入場不可</t>
    </r>
    <rPh sb="5" eb="7">
      <t>モノガタリ</t>
    </rPh>
    <rPh sb="8" eb="9">
      <t>ヒト</t>
    </rPh>
    <rPh sb="22" eb="23">
      <t>サイ</t>
    </rPh>
    <rPh sb="25" eb="27">
      <t>オトナ</t>
    </rPh>
    <rPh sb="32" eb="33">
      <t>サイ</t>
    </rPh>
    <rPh sb="33" eb="35">
      <t>イカ</t>
    </rPh>
    <rPh sb="35" eb="37">
      <t>ニュウジョウ</t>
    </rPh>
    <rPh sb="37" eb="39">
      <t>フカ</t>
    </rPh>
    <phoneticPr fontId="18"/>
  </si>
  <si>
    <r>
      <rPr>
        <sz val="12"/>
        <color indexed="8"/>
        <rFont val="Meiryo UI"/>
        <family val="3"/>
        <charset val="128"/>
      </rPr>
      <t>岸辺のヤービ</t>
    </r>
    <r>
      <rPr>
        <sz val="8"/>
        <color indexed="8"/>
        <rFont val="Meiryo UI"/>
        <family val="3"/>
        <charset val="128"/>
      </rPr>
      <t xml:space="preserve">
</t>
    </r>
    <r>
      <rPr>
        <sz val="10"/>
        <color indexed="8"/>
        <rFont val="Meiryo UI"/>
        <family val="3"/>
        <charset val="128"/>
      </rPr>
      <t xml:space="preserve">人形劇団ひとみ座
</t>
    </r>
    <r>
      <rPr>
        <sz val="8"/>
        <color indexed="8"/>
        <rFont val="Meiryo UI"/>
        <family val="3"/>
        <charset val="128"/>
      </rPr>
      <t xml:space="preserve">対象：小学生  </t>
    </r>
    <rPh sb="0" eb="2">
      <t>キシベ</t>
    </rPh>
    <rPh sb="7" eb="10">
      <t>ニンギョウゲキ</t>
    </rPh>
    <rPh sb="10" eb="11">
      <t>ダン</t>
    </rPh>
    <rPh sb="14" eb="15">
      <t>ザ</t>
    </rPh>
    <rPh sb="16" eb="18">
      <t>タイショ</t>
    </rPh>
    <rPh sb="19" eb="22">
      <t>ショウg</t>
    </rPh>
    <phoneticPr fontId="18"/>
  </si>
  <si>
    <t>大人 1,000円
子ども 500円</t>
    <rPh sb="0" eb="2">
      <t>オトナ</t>
    </rPh>
    <rPh sb="8" eb="9">
      <t>エン</t>
    </rPh>
    <rPh sb="10" eb="11">
      <t>コ</t>
    </rPh>
    <rPh sb="17" eb="18">
      <t>エン</t>
    </rPh>
    <phoneticPr fontId="18"/>
  </si>
  <si>
    <t>大人 1,500円
子ども 500円</t>
    <phoneticPr fontId="18"/>
  </si>
  <si>
    <t>大人 1,200円
子ども 500円</t>
    <rPh sb="0" eb="2">
      <t>オトナ</t>
    </rPh>
    <rPh sb="8" eb="9">
      <t>エン</t>
    </rPh>
    <rPh sb="10" eb="11">
      <t>コ</t>
    </rPh>
    <rPh sb="17" eb="18">
      <t>エン</t>
    </rPh>
    <phoneticPr fontId="18"/>
  </si>
  <si>
    <r>
      <rPr>
        <sz val="12"/>
        <color indexed="8"/>
        <rFont val="Meiryo UI"/>
        <family val="3"/>
        <charset val="128"/>
      </rPr>
      <t>チップとチョコ</t>
    </r>
    <r>
      <rPr>
        <sz val="8"/>
        <color indexed="8"/>
        <rFont val="Meiryo UI"/>
        <family val="3"/>
        <charset val="128"/>
      </rPr>
      <t xml:space="preserve">
</t>
    </r>
    <r>
      <rPr>
        <sz val="10"/>
        <color indexed="8"/>
        <rFont val="Meiryo UI"/>
        <family val="3"/>
        <charset val="128"/>
      </rPr>
      <t xml:space="preserve">人形劇団ひぽぽたあむ
</t>
    </r>
    <r>
      <rPr>
        <sz val="8"/>
        <color indexed="8"/>
        <rFont val="Meiryo UI"/>
        <family val="3"/>
        <charset val="128"/>
      </rPr>
      <t xml:space="preserve">対象：おやこ（幼児～低学年） </t>
    </r>
    <rPh sb="19" eb="21">
      <t>タイショ</t>
    </rPh>
    <rPh sb="26" eb="28">
      <t>ヨウジ</t>
    </rPh>
    <rPh sb="29" eb="32">
      <t>テイガクネン</t>
    </rPh>
    <phoneticPr fontId="18"/>
  </si>
  <si>
    <r>
      <rPr>
        <sz val="12"/>
        <color indexed="8"/>
        <rFont val="Meiryo UI"/>
        <family val="3"/>
        <charset val="128"/>
      </rPr>
      <t>くいしんぼうねこミミの冒険/赤ちゃんモンスターのお医者さん</t>
    </r>
    <r>
      <rPr>
        <sz val="8"/>
        <color indexed="8"/>
        <rFont val="Meiryo UI"/>
        <family val="3"/>
        <charset val="128"/>
      </rPr>
      <t xml:space="preserve">
</t>
    </r>
    <r>
      <rPr>
        <sz val="10"/>
        <color indexed="8"/>
        <rFont val="Meiryo UI"/>
        <family val="3"/>
        <charset val="128"/>
      </rPr>
      <t>人形劇団望ノ社 　</t>
    </r>
    <r>
      <rPr>
        <sz val="8"/>
        <color indexed="8"/>
        <rFont val="Meiryo UI"/>
        <family val="3"/>
        <charset val="128"/>
      </rPr>
      <t xml:space="preserve">対象：親子(幼児～小学生) </t>
    </r>
    <rPh sb="11" eb="13">
      <t>ボウケン</t>
    </rPh>
    <rPh sb="14" eb="15">
      <t>アカ</t>
    </rPh>
    <rPh sb="25" eb="27">
      <t>イシャ</t>
    </rPh>
    <rPh sb="30" eb="33">
      <t>ニンギョウゲキ</t>
    </rPh>
    <rPh sb="33" eb="34">
      <t>ダン</t>
    </rPh>
    <rPh sb="34" eb="35">
      <t>ノゾ</t>
    </rPh>
    <rPh sb="36" eb="37">
      <t>シャ</t>
    </rPh>
    <rPh sb="42" eb="44">
      <t>オヤコ</t>
    </rPh>
    <rPh sb="48" eb="51">
      <t>ショウガクセイ</t>
    </rPh>
    <phoneticPr fontId="18"/>
  </si>
  <si>
    <t>大人 1,500円
子ども 300円</t>
    <phoneticPr fontId="18"/>
  </si>
  <si>
    <r>
      <rPr>
        <sz val="12"/>
        <color indexed="8"/>
        <rFont val="Meiryo UI"/>
        <family val="3"/>
        <charset val="128"/>
      </rPr>
      <t xml:space="preserve">JIJOの独女パフォーマンス
</t>
    </r>
    <r>
      <rPr>
        <sz val="10"/>
        <color indexed="8"/>
        <rFont val="Meiryo UI"/>
        <family val="3"/>
        <charset val="128"/>
      </rPr>
      <t>JIJO</t>
    </r>
    <r>
      <rPr>
        <sz val="8"/>
        <color indexed="8"/>
        <rFont val="Meiryo UI"/>
        <family val="3"/>
        <charset val="128"/>
      </rPr>
      <t xml:space="preserve">
対象：大人(中学生～)</t>
    </r>
    <rPh sb="5" eb="6">
      <t>ドク</t>
    </rPh>
    <rPh sb="6" eb="7">
      <t>オンナ</t>
    </rPh>
    <rPh sb="26" eb="29">
      <t>チュウガクセイ</t>
    </rPh>
    <phoneticPr fontId="18"/>
  </si>
  <si>
    <t>一律 1,000円</t>
    <rPh sb="0" eb="2">
      <t>イチリツ</t>
    </rPh>
    <phoneticPr fontId="18"/>
  </si>
  <si>
    <t>一律 1,000円</t>
    <rPh sb="0" eb="2">
      <t>イチリツ</t>
    </rPh>
    <rPh sb="8" eb="9">
      <t>エン</t>
    </rPh>
    <phoneticPr fontId="18"/>
  </si>
  <si>
    <t>一律 2,000円</t>
    <rPh sb="0" eb="2">
      <t>イチリツ</t>
    </rPh>
    <rPh sb="8" eb="9">
      <t>エン</t>
    </rPh>
    <phoneticPr fontId="18"/>
  </si>
  <si>
    <r>
      <t xml:space="preserve">一律 1,800円
</t>
    </r>
    <r>
      <rPr>
        <sz val="7"/>
        <color indexed="8"/>
        <rFont val="Meiryo UI"/>
        <family val="3"/>
        <charset val="128"/>
      </rPr>
      <t>(当日2,000円)</t>
    </r>
    <rPh sb="0" eb="2">
      <t>イチリツ</t>
    </rPh>
    <rPh sb="11" eb="13">
      <t>トウジツ</t>
    </rPh>
    <rPh sb="18" eb="19">
      <t>エン</t>
    </rPh>
    <phoneticPr fontId="18"/>
  </si>
  <si>
    <t>一律 1,000円
(当日1,500円)</t>
    <rPh sb="0" eb="2">
      <t>イチリツ</t>
    </rPh>
    <phoneticPr fontId="18"/>
  </si>
  <si>
    <t>一律 1,500円</t>
    <rPh sb="0" eb="2">
      <t>イチリツ</t>
    </rPh>
    <rPh sb="8" eb="9">
      <t>エン</t>
    </rPh>
    <phoneticPr fontId="18"/>
  </si>
  <si>
    <r>
      <rPr>
        <sz val="12"/>
        <color indexed="8"/>
        <rFont val="Meiryo UI"/>
        <family val="3"/>
        <charset val="128"/>
      </rPr>
      <t>「今夜は食べほうだい！」</t>
    </r>
    <r>
      <rPr>
        <sz val="11"/>
        <color indexed="8"/>
        <rFont val="Meiryo UI"/>
        <family val="3"/>
        <charset val="128"/>
      </rPr>
      <t>～おおかみゴンノスケの腹ペコ日記～</t>
    </r>
    <r>
      <rPr>
        <sz val="8"/>
        <color indexed="8"/>
        <rFont val="Meiryo UI"/>
        <family val="3"/>
        <charset val="128"/>
      </rPr>
      <t xml:space="preserve">
</t>
    </r>
    <r>
      <rPr>
        <sz val="10"/>
        <color indexed="8"/>
        <rFont val="Meiryo UI"/>
        <family val="3"/>
        <charset val="128"/>
      </rPr>
      <t>人形劇団えりっこ　</t>
    </r>
    <r>
      <rPr>
        <sz val="8"/>
        <color indexed="8"/>
        <rFont val="Meiryo UI"/>
        <family val="3"/>
        <charset val="128"/>
      </rPr>
      <t xml:space="preserve">対象：幼児～低学年 </t>
    </r>
    <rPh sb="1" eb="3">
      <t>コンヤ</t>
    </rPh>
    <rPh sb="4" eb="5">
      <t>タ</t>
    </rPh>
    <rPh sb="23" eb="24">
      <t>ハラ</t>
    </rPh>
    <rPh sb="26" eb="28">
      <t>ニッキ</t>
    </rPh>
    <rPh sb="39" eb="41">
      <t>タイショ</t>
    </rPh>
    <rPh sb="42" eb="44">
      <t>ヨウジ</t>
    </rPh>
    <rPh sb="45" eb="48">
      <t>テイガクネン</t>
    </rPh>
    <phoneticPr fontId="18"/>
  </si>
  <si>
    <t>大人 1,000円
子ども 500円
ペア 1,600円</t>
    <rPh sb="0" eb="2">
      <t>オトナ</t>
    </rPh>
    <rPh sb="8" eb="9">
      <t>エン</t>
    </rPh>
    <rPh sb="10" eb="11">
      <t>コ</t>
    </rPh>
    <rPh sb="17" eb="18">
      <t>エン</t>
    </rPh>
    <rPh sb="27" eb="28">
      <t>エン</t>
    </rPh>
    <phoneticPr fontId="18"/>
  </si>
  <si>
    <r>
      <rPr>
        <sz val="12"/>
        <color indexed="8"/>
        <rFont val="Meiryo UI"/>
        <family val="3"/>
        <charset val="128"/>
      </rPr>
      <t>中国伝統影絵皮影戯「西遊記」</t>
    </r>
    <r>
      <rPr>
        <sz val="11"/>
        <color indexed="8"/>
        <rFont val="Meiryo UI"/>
        <family val="3"/>
        <charset val="128"/>
      </rPr>
      <t>～三打白骨精の巻～　</t>
    </r>
    <r>
      <rPr>
        <sz val="10"/>
        <color indexed="8"/>
        <rFont val="Meiryo UI"/>
        <family val="3"/>
        <charset val="128"/>
      </rPr>
      <t>併演：鶴と亀</t>
    </r>
    <r>
      <rPr>
        <sz val="12"/>
        <color indexed="8"/>
        <rFont val="Meiryo UI"/>
        <family val="3"/>
        <charset val="128"/>
      </rPr>
      <t xml:space="preserve">
</t>
    </r>
    <r>
      <rPr>
        <sz val="10"/>
        <color indexed="8"/>
        <rFont val="Meiryo UI"/>
        <family val="3"/>
        <charset val="128"/>
      </rPr>
      <t>劇団影法師</t>
    </r>
    <r>
      <rPr>
        <sz val="12"/>
        <color indexed="8"/>
        <rFont val="Meiryo UI"/>
        <family val="3"/>
        <charset val="128"/>
      </rPr>
      <t>　</t>
    </r>
    <r>
      <rPr>
        <sz val="8"/>
        <color indexed="8"/>
        <rFont val="Meiryo UI"/>
        <family val="3"/>
        <charset val="128"/>
      </rPr>
      <t xml:space="preserve">対象：おやこ(小学生) </t>
    </r>
    <rPh sb="0" eb="2">
      <t>チュウゴク</t>
    </rPh>
    <rPh sb="2" eb="4">
      <t>デントウ</t>
    </rPh>
    <rPh sb="4" eb="6">
      <t>カゲエ</t>
    </rPh>
    <rPh sb="6" eb="7">
      <t>カワ</t>
    </rPh>
    <rPh sb="7" eb="8">
      <t>カゲ</t>
    </rPh>
    <rPh sb="8" eb="9">
      <t>タワム</t>
    </rPh>
    <rPh sb="10" eb="13">
      <t>サイユウキ</t>
    </rPh>
    <rPh sb="15" eb="16">
      <t>サン</t>
    </rPh>
    <rPh sb="16" eb="17">
      <t>ウ</t>
    </rPh>
    <rPh sb="17" eb="19">
      <t>シラホネ</t>
    </rPh>
    <rPh sb="19" eb="20">
      <t>セイ</t>
    </rPh>
    <rPh sb="21" eb="22">
      <t>マキ</t>
    </rPh>
    <rPh sb="24" eb="25">
      <t>ヘイ</t>
    </rPh>
    <rPh sb="25" eb="26">
      <t>エン</t>
    </rPh>
    <rPh sb="27" eb="28">
      <t>ツル</t>
    </rPh>
    <rPh sb="29" eb="30">
      <t>カメ</t>
    </rPh>
    <rPh sb="33" eb="36">
      <t>カゲボウシ</t>
    </rPh>
    <rPh sb="44" eb="47">
      <t>ショウガクセイ</t>
    </rPh>
    <phoneticPr fontId="18"/>
  </si>
  <si>
    <t>大人 1,500円
子ども　500円</t>
    <phoneticPr fontId="18"/>
  </si>
  <si>
    <r>
      <rPr>
        <sz val="12"/>
        <color indexed="8"/>
        <rFont val="Meiryo UI"/>
        <family val="3"/>
        <charset val="128"/>
      </rPr>
      <t>八郎</t>
    </r>
    <r>
      <rPr>
        <sz val="10"/>
        <color indexed="8"/>
        <rFont val="Meiryo UI"/>
        <family val="3"/>
        <charset val="128"/>
      </rPr>
      <t xml:space="preserve">　併演：にんぎょう祭りばやし　　
人形劇団プーク
</t>
    </r>
    <r>
      <rPr>
        <sz val="8"/>
        <color indexed="8"/>
        <rFont val="Meiryo UI"/>
        <family val="3"/>
        <charset val="128"/>
      </rPr>
      <t xml:space="preserve">対象：幼児～小学生 </t>
    </r>
    <rPh sb="0" eb="2">
      <t>ハチロウ</t>
    </rPh>
    <rPh sb="3" eb="4">
      <t>ヘイ</t>
    </rPh>
    <rPh sb="4" eb="5">
      <t>エン</t>
    </rPh>
    <rPh sb="11" eb="12">
      <t>マツ</t>
    </rPh>
    <phoneticPr fontId="18"/>
  </si>
  <si>
    <t>大人1,500円
子ども　500円</t>
    <rPh sb="16" eb="17">
      <t>エン</t>
    </rPh>
    <phoneticPr fontId="18"/>
  </si>
  <si>
    <r>
      <rPr>
        <sz val="12"/>
        <color indexed="8"/>
        <rFont val="Meiryo UI"/>
        <family val="3"/>
        <charset val="128"/>
      </rPr>
      <t>とどろヶ淵のメッケ</t>
    </r>
    <r>
      <rPr>
        <sz val="8"/>
        <color indexed="8"/>
        <rFont val="Meiryo UI"/>
        <family val="3"/>
        <charset val="128"/>
      </rPr>
      <t xml:space="preserve">
</t>
    </r>
    <r>
      <rPr>
        <sz val="10"/>
        <color indexed="8"/>
        <rFont val="Meiryo UI"/>
        <family val="3"/>
        <charset val="128"/>
      </rPr>
      <t>人形劇団京芸</t>
    </r>
    <r>
      <rPr>
        <sz val="8"/>
        <color indexed="8"/>
        <rFont val="Meiryo UI"/>
        <family val="3"/>
        <charset val="128"/>
      </rPr>
      <t xml:space="preserve">
対象：小学生～大人</t>
    </r>
    <rPh sb="4" eb="5">
      <t>フチ</t>
    </rPh>
    <rPh sb="10" eb="13">
      <t>ニンギョウゲキ</t>
    </rPh>
    <rPh sb="13" eb="14">
      <t>ダン</t>
    </rPh>
    <rPh sb="14" eb="15">
      <t>キョウ</t>
    </rPh>
    <rPh sb="15" eb="16">
      <t>ゲイ</t>
    </rPh>
    <rPh sb="20" eb="23">
      <t>ショウガクセイ</t>
    </rPh>
    <phoneticPr fontId="18"/>
  </si>
  <si>
    <t>大人 1,000円
子ども 500円</t>
    <phoneticPr fontId="18"/>
  </si>
  <si>
    <r>
      <rPr>
        <sz val="12"/>
        <color indexed="8"/>
        <rFont val="Meiryo UI"/>
        <family val="3"/>
        <charset val="128"/>
      </rPr>
      <t xml:space="preserve">マーくんのいちねん
</t>
    </r>
    <r>
      <rPr>
        <sz val="10"/>
        <color indexed="8"/>
        <rFont val="Meiryo UI"/>
        <family val="3"/>
        <charset val="128"/>
      </rPr>
      <t xml:space="preserve">茶問屋ショーゴ 
</t>
    </r>
    <r>
      <rPr>
        <sz val="8"/>
        <color indexed="8"/>
        <rFont val="Meiryo UI"/>
        <family val="3"/>
        <charset val="128"/>
      </rPr>
      <t xml:space="preserve">対象：幼児～小学生 </t>
    </r>
    <rPh sb="10" eb="11">
      <t>チャ</t>
    </rPh>
    <rPh sb="11" eb="13">
      <t>ドンヤ</t>
    </rPh>
    <rPh sb="22" eb="24">
      <t>ヨウジ</t>
    </rPh>
    <rPh sb="25" eb="28">
      <t>ショウガクセイ</t>
    </rPh>
    <phoneticPr fontId="18"/>
  </si>
  <si>
    <t>大人 1,000円
子ども 800円</t>
    <phoneticPr fontId="18"/>
  </si>
  <si>
    <t>おやこ</t>
    <phoneticPr fontId="18"/>
  </si>
  <si>
    <t>おやこ</t>
    <phoneticPr fontId="18"/>
  </si>
  <si>
    <r>
      <rPr>
        <sz val="11.5"/>
        <color indexed="8"/>
        <rFont val="Meiryo UI"/>
        <family val="3"/>
        <charset val="128"/>
      </rPr>
      <t>おおかみくんの仲良しトーク</t>
    </r>
    <r>
      <rPr>
        <sz val="10"/>
        <color indexed="8"/>
        <rFont val="Meiryo UI"/>
        <family val="3"/>
        <charset val="128"/>
      </rPr>
      <t>+三枚のお札</t>
    </r>
    <r>
      <rPr>
        <sz val="12"/>
        <color indexed="8"/>
        <rFont val="Meiryo UI"/>
        <family val="3"/>
        <charset val="128"/>
      </rPr>
      <t xml:space="preserve">
</t>
    </r>
    <r>
      <rPr>
        <sz val="10"/>
        <color indexed="8"/>
        <rFont val="Meiryo UI"/>
        <family val="3"/>
        <charset val="128"/>
      </rPr>
      <t>人形劇団パン</t>
    </r>
    <r>
      <rPr>
        <sz val="8"/>
        <color indexed="8"/>
        <rFont val="Meiryo UI"/>
        <family val="3"/>
        <charset val="128"/>
      </rPr>
      <t xml:space="preserve">
対象：幼児～大人 </t>
    </r>
    <rPh sb="7" eb="9">
      <t>ナカヨ</t>
    </rPh>
    <rPh sb="14" eb="16">
      <t>サンマイ</t>
    </rPh>
    <rPh sb="18" eb="19">
      <t>フダ</t>
    </rPh>
    <rPh sb="20" eb="23">
      <t>ニンギョウゲキ</t>
    </rPh>
    <rPh sb="23" eb="24">
      <t>ダン</t>
    </rPh>
    <rPh sb="33" eb="35">
      <t>オトナ</t>
    </rPh>
    <phoneticPr fontId="18"/>
  </si>
  <si>
    <t>一律 1,200円</t>
    <rPh sb="0" eb="2">
      <t>イチリツ</t>
    </rPh>
    <rPh sb="8" eb="9">
      <t>エン</t>
    </rPh>
    <phoneticPr fontId="18"/>
  </si>
  <si>
    <t>飯田市公民館4F</t>
    <phoneticPr fontId="2"/>
  </si>
  <si>
    <r>
      <rPr>
        <sz val="12"/>
        <color indexed="8"/>
        <rFont val="Meiryo UI"/>
        <family val="3"/>
        <charset val="128"/>
      </rPr>
      <t xml:space="preserve">おやゆび姫　ほか
</t>
    </r>
    <r>
      <rPr>
        <sz val="10"/>
        <color indexed="8"/>
        <rFont val="Meiryo UI"/>
        <family val="3"/>
        <charset val="128"/>
      </rPr>
      <t xml:space="preserve">ぱぴぷぺぽ劇場
</t>
    </r>
    <r>
      <rPr>
        <sz val="8"/>
        <color indexed="8"/>
        <rFont val="Meiryo UI"/>
        <family val="3"/>
        <charset val="128"/>
      </rPr>
      <t xml:space="preserve">対象：幼児～低学年 </t>
    </r>
    <rPh sb="4" eb="5">
      <t>ヒメ</t>
    </rPh>
    <rPh sb="14" eb="16">
      <t>ゲキジョウ</t>
    </rPh>
    <rPh sb="20" eb="22">
      <t>ヨウジ</t>
    </rPh>
    <rPh sb="23" eb="26">
      <t>テイガクネン</t>
    </rPh>
    <phoneticPr fontId="18"/>
  </si>
  <si>
    <t>大人 1,200円
子ども 500円
おやこ 1,500円</t>
    <phoneticPr fontId="18"/>
  </si>
  <si>
    <t>大人 1,000円
子ども 800円
おやこ 1,500円</t>
    <rPh sb="28" eb="29">
      <t>エン</t>
    </rPh>
    <phoneticPr fontId="18"/>
  </si>
  <si>
    <t>川本喜八郎人形美術館映像ホール</t>
    <rPh sb="0" eb="2">
      <t>カワモト</t>
    </rPh>
    <rPh sb="2" eb="5">
      <t>キハチロウ</t>
    </rPh>
    <rPh sb="5" eb="7">
      <t>ニンギョウ</t>
    </rPh>
    <rPh sb="7" eb="10">
      <t>ビジュツカン</t>
    </rPh>
    <rPh sb="10" eb="12">
      <t>エイゾウ</t>
    </rPh>
    <phoneticPr fontId="18"/>
  </si>
  <si>
    <r>
      <rPr>
        <sz val="12"/>
        <color theme="1"/>
        <rFont val="Meiryo UI"/>
        <family val="3"/>
        <charset val="128"/>
      </rPr>
      <t>ありこさんの紙芝居ミュージカル「てじ」</t>
    </r>
    <r>
      <rPr>
        <sz val="8"/>
        <color theme="1"/>
        <rFont val="Meiryo UI"/>
        <family val="3"/>
        <charset val="128"/>
      </rPr>
      <t xml:space="preserve">
</t>
    </r>
    <r>
      <rPr>
        <sz val="10"/>
        <color theme="1"/>
        <rFont val="Meiryo UI"/>
        <family val="3"/>
        <charset val="128"/>
      </rPr>
      <t>劇団鳥獣戯画</t>
    </r>
    <r>
      <rPr>
        <sz val="8"/>
        <color theme="1"/>
        <rFont val="Meiryo UI"/>
        <family val="3"/>
        <charset val="128"/>
      </rPr>
      <t xml:space="preserve">
対象：おやこ(小学生) </t>
    </r>
    <phoneticPr fontId="2"/>
  </si>
  <si>
    <r>
      <rPr>
        <sz val="12"/>
        <color indexed="8"/>
        <rFont val="Meiryo UI"/>
        <family val="3"/>
        <charset val="128"/>
      </rPr>
      <t>トレテツクパレード</t>
    </r>
    <r>
      <rPr>
        <sz val="10"/>
        <color indexed="8"/>
        <rFont val="Meiryo UI"/>
        <family val="3"/>
        <charset val="128"/>
      </rPr>
      <t>　併演:テテの日曜日
人形劇団ココン</t>
    </r>
    <r>
      <rPr>
        <sz val="8"/>
        <color indexed="8"/>
        <rFont val="Meiryo UI"/>
        <family val="3"/>
        <charset val="128"/>
      </rPr>
      <t xml:space="preserve">　
対象：小学生以上　※３歳未満入場不可 </t>
    </r>
    <rPh sb="10" eb="11">
      <t>ヘイ</t>
    </rPh>
    <rPh sb="11" eb="12">
      <t>エン</t>
    </rPh>
    <rPh sb="16" eb="19">
      <t>ニチヨウビ</t>
    </rPh>
    <rPh sb="20" eb="23">
      <t>ニンギョウゲキ</t>
    </rPh>
    <rPh sb="23" eb="24">
      <t>ダン</t>
    </rPh>
    <rPh sb="35" eb="37">
      <t>イジョウ</t>
    </rPh>
    <rPh sb="40" eb="41">
      <t>サイ</t>
    </rPh>
    <rPh sb="41" eb="43">
      <t>ミマン</t>
    </rPh>
    <rPh sb="43" eb="45">
      <t>ニュウジョウ</t>
    </rPh>
    <rPh sb="45" eb="47">
      <t>フカ</t>
    </rPh>
    <phoneticPr fontId="18"/>
  </si>
  <si>
    <t>一律 1,200円</t>
    <phoneticPr fontId="2"/>
  </si>
  <si>
    <r>
      <rPr>
        <sz val="12"/>
        <color indexed="8"/>
        <rFont val="Meiryo UI"/>
        <family val="3"/>
        <charset val="128"/>
      </rPr>
      <t xml:space="preserve">ダンボールシアター「ボロ」
</t>
    </r>
    <r>
      <rPr>
        <sz val="10"/>
        <color indexed="8"/>
        <rFont val="Meiryo UI"/>
        <family val="3"/>
        <charset val="128"/>
      </rPr>
      <t xml:space="preserve">札幌ハムプロジェクト
</t>
    </r>
    <r>
      <rPr>
        <sz val="8"/>
        <color indexed="8"/>
        <rFont val="Meiryo UI"/>
        <family val="3"/>
        <charset val="128"/>
      </rPr>
      <t xml:space="preserve">対象：大人 </t>
    </r>
    <rPh sb="14" eb="16">
      <t>サッポロ</t>
    </rPh>
    <rPh sb="28" eb="30">
      <t>オトナ</t>
    </rPh>
    <phoneticPr fontId="18"/>
  </si>
  <si>
    <r>
      <rPr>
        <sz val="12"/>
        <color indexed="8"/>
        <rFont val="Meiryo UI"/>
        <family val="3"/>
        <charset val="128"/>
      </rPr>
      <t>ザキ○シアター『ポップアップシアター』『ねずみのすもう』</t>
    </r>
    <r>
      <rPr>
        <sz val="8"/>
        <color indexed="8"/>
        <rFont val="Meiryo UI"/>
        <family val="3"/>
        <charset val="128"/>
      </rPr>
      <t xml:space="preserve">　
</t>
    </r>
    <r>
      <rPr>
        <sz val="10"/>
        <color indexed="8"/>
        <rFont val="Meiryo UI"/>
        <family val="3"/>
        <charset val="128"/>
      </rPr>
      <t>P.B.office.Y　　</t>
    </r>
    <r>
      <rPr>
        <sz val="8"/>
        <color indexed="8"/>
        <rFont val="Meiryo UI"/>
        <family val="3"/>
        <charset val="128"/>
      </rPr>
      <t>対象：0歳～低学年</t>
    </r>
    <rPh sb="44" eb="46">
      <t>タイショウ</t>
    </rPh>
    <rPh sb="48" eb="49">
      <t>サイ</t>
    </rPh>
    <rPh sb="50" eb="53">
      <t>テイガクネン</t>
    </rPh>
    <phoneticPr fontId="18"/>
  </si>
  <si>
    <t>一律 500円</t>
    <rPh sb="0" eb="2">
      <t>イチリツ</t>
    </rPh>
    <rPh sb="6" eb="7">
      <t>エン</t>
    </rPh>
    <phoneticPr fontId="18"/>
  </si>
  <si>
    <t>おやこ 1,000円</t>
    <phoneticPr fontId="2"/>
  </si>
  <si>
    <t>りんご庁舎３F会議室</t>
    <rPh sb="3" eb="5">
      <t>チョウシャ</t>
    </rPh>
    <rPh sb="7" eb="10">
      <t>カイギシツ</t>
    </rPh>
    <phoneticPr fontId="2"/>
  </si>
  <si>
    <t>おやこ</t>
    <phoneticPr fontId="18"/>
  </si>
  <si>
    <r>
      <rPr>
        <sz val="12"/>
        <color indexed="8"/>
        <rFont val="Meiryo UI"/>
        <family val="3"/>
        <charset val="128"/>
      </rPr>
      <t xml:space="preserve">千方（ちかた）～平将門 編～ </t>
    </r>
    <r>
      <rPr>
        <sz val="8"/>
        <color indexed="8"/>
        <rFont val="Meiryo UI"/>
        <family val="3"/>
        <charset val="128"/>
      </rPr>
      <t xml:space="preserve">
</t>
    </r>
    <r>
      <rPr>
        <sz val="10"/>
        <color indexed="8"/>
        <rFont val="Meiryo UI"/>
        <family val="3"/>
        <charset val="128"/>
      </rPr>
      <t>やまねこ座 -人形劇工房-</t>
    </r>
    <r>
      <rPr>
        <sz val="8"/>
        <color indexed="8"/>
        <rFont val="Meiryo UI"/>
        <family val="3"/>
        <charset val="128"/>
      </rPr>
      <t xml:space="preserve">
対象：高学年～大人 </t>
    </r>
    <phoneticPr fontId="2"/>
  </si>
  <si>
    <t>一律 1,000円</t>
    <phoneticPr fontId="2"/>
  </si>
  <si>
    <r>
      <rPr>
        <sz val="12"/>
        <color indexed="8"/>
        <rFont val="Meiryo UI"/>
        <family val="3"/>
        <charset val="128"/>
      </rPr>
      <t>砂影じじいの昔話し</t>
    </r>
    <r>
      <rPr>
        <sz val="8"/>
        <color indexed="8"/>
        <rFont val="Meiryo UI"/>
        <family val="3"/>
        <charset val="128"/>
      </rPr>
      <t xml:space="preserve">
</t>
    </r>
    <r>
      <rPr>
        <sz val="10"/>
        <color indexed="8"/>
        <rFont val="Meiryo UI"/>
        <family val="3"/>
        <charset val="128"/>
      </rPr>
      <t>ホケキョ影絵芝居</t>
    </r>
    <r>
      <rPr>
        <sz val="8"/>
        <color indexed="8"/>
        <rFont val="Meiryo UI"/>
        <family val="3"/>
        <charset val="128"/>
      </rPr>
      <t xml:space="preserve">
対象：幼児～大人 </t>
    </r>
    <rPh sb="0" eb="1">
      <t>スナ</t>
    </rPh>
    <rPh sb="1" eb="2">
      <t>カゲ</t>
    </rPh>
    <rPh sb="6" eb="8">
      <t>ムカシバナシ</t>
    </rPh>
    <rPh sb="14" eb="16">
      <t>カゲエ</t>
    </rPh>
    <rPh sb="16" eb="18">
      <t>シバイ</t>
    </rPh>
    <rPh sb="22" eb="24">
      <t>ヨウジ</t>
    </rPh>
    <phoneticPr fontId="2"/>
  </si>
  <si>
    <t>生年月日</t>
    <rPh sb="0" eb="2">
      <t>セイネン</t>
    </rPh>
    <rPh sb="2" eb="4">
      <t>ガッピ</t>
    </rPh>
    <phoneticPr fontId="18"/>
  </si>
  <si>
    <t>おやこ 1,500円</t>
    <rPh sb="9" eb="10">
      <t>エン</t>
    </rPh>
    <phoneticPr fontId="18"/>
  </si>
  <si>
    <r>
      <rPr>
        <sz val="11"/>
        <color indexed="8"/>
        <rFont val="Meiryo UI"/>
        <family val="3"/>
        <charset val="128"/>
      </rPr>
      <t>夏だ！祭だ！人形劇じゃない人形劇？大集合!!2019 　</t>
    </r>
    <r>
      <rPr>
        <sz val="8.5"/>
        <color indexed="8"/>
        <rFont val="Meiryo UI"/>
        <family val="3"/>
        <charset val="128"/>
      </rPr>
      <t xml:space="preserve">
</t>
    </r>
    <r>
      <rPr>
        <sz val="10"/>
        <color indexed="8"/>
        <rFont val="Meiryo UI"/>
        <family val="3"/>
        <charset val="128"/>
      </rPr>
      <t xml:space="preserve">わけちゃんとBUNちゃんとゆかいな仲間 
</t>
    </r>
    <r>
      <rPr>
        <sz val="8"/>
        <color indexed="8"/>
        <rFont val="Meiryo UI"/>
        <family val="3"/>
        <charset val="128"/>
      </rPr>
      <t xml:space="preserve">対象：どなたでも </t>
    </r>
    <phoneticPr fontId="18"/>
  </si>
  <si>
    <r>
      <t xml:space="preserve">大人 1,000円
子ども 800円
</t>
    </r>
    <r>
      <rPr>
        <sz val="7"/>
        <color indexed="8"/>
        <rFont val="Meiryo UI"/>
        <family val="3"/>
        <charset val="128"/>
      </rPr>
      <t>（当日＋200円）</t>
    </r>
    <phoneticPr fontId="18"/>
  </si>
  <si>
    <r>
      <t xml:space="preserve">鼎文化
</t>
    </r>
    <r>
      <rPr>
        <sz val="7"/>
        <color theme="1"/>
        <rFont val="Meiryo UI"/>
        <family val="3"/>
        <charset val="128"/>
      </rPr>
      <t>センター</t>
    </r>
    <rPh sb="0" eb="1">
      <t>カナエ</t>
    </rPh>
    <rPh sb="1" eb="3">
      <t>ブンカ</t>
    </rPh>
    <phoneticPr fontId="18"/>
  </si>
  <si>
    <r>
      <rPr>
        <sz val="12"/>
        <color indexed="8"/>
        <rFont val="Meiryo UI"/>
        <family val="3"/>
        <charset val="128"/>
      </rPr>
      <t>かくれ山の大冒険</t>
    </r>
    <r>
      <rPr>
        <sz val="8"/>
        <color indexed="8"/>
        <rFont val="Meiryo UI"/>
        <family val="3"/>
        <charset val="128"/>
      </rPr>
      <t xml:space="preserve">
</t>
    </r>
    <r>
      <rPr>
        <sz val="10"/>
        <color indexed="8"/>
        <rFont val="Meiryo UI"/>
        <family val="3"/>
        <charset val="128"/>
      </rPr>
      <t xml:space="preserve">人形劇団むすび座
</t>
    </r>
    <r>
      <rPr>
        <sz val="8"/>
        <color indexed="8"/>
        <rFont val="Meiryo UI"/>
        <family val="3"/>
        <charset val="128"/>
      </rPr>
      <t xml:space="preserve">対象：小学生 </t>
    </r>
    <rPh sb="3" eb="4">
      <t>ヤマ</t>
    </rPh>
    <rPh sb="5" eb="8">
      <t>ダイボウケン</t>
    </rPh>
    <rPh sb="16" eb="17">
      <t>ザ</t>
    </rPh>
    <rPh sb="21" eb="24">
      <t>ショウガクセイ</t>
    </rPh>
    <phoneticPr fontId="18"/>
  </si>
  <si>
    <r>
      <rPr>
        <sz val="10.5"/>
        <color indexed="8"/>
        <rFont val="Meiryo UI"/>
        <family val="3"/>
        <charset val="128"/>
      </rPr>
      <t>ベイビーミニシアター「旋」「ポッシュノート♪」</t>
    </r>
    <r>
      <rPr>
        <sz val="11"/>
        <color indexed="8"/>
        <rFont val="Meiryo UI"/>
        <family val="3"/>
        <charset val="128"/>
      </rPr>
      <t>　</t>
    </r>
    <r>
      <rPr>
        <sz val="8"/>
        <color indexed="8"/>
        <rFont val="Meiryo UI"/>
        <family val="3"/>
        <charset val="128"/>
      </rPr>
      <t xml:space="preserve">
</t>
    </r>
    <r>
      <rPr>
        <sz val="10"/>
        <color indexed="8"/>
        <rFont val="Meiryo UI"/>
        <family val="3"/>
        <charset val="128"/>
      </rPr>
      <t>日本児童・青少年演劇劇団協同組合</t>
    </r>
    <r>
      <rPr>
        <sz val="8"/>
        <color indexed="8"/>
        <rFont val="Meiryo UI"/>
        <family val="3"/>
        <charset val="128"/>
      </rPr>
      <t xml:space="preserve">
</t>
    </r>
    <r>
      <rPr>
        <sz val="7"/>
        <color indexed="8"/>
        <rFont val="Meiryo UI"/>
        <family val="3"/>
        <charset val="128"/>
      </rPr>
      <t>対象：参加時0～24ヶ月まで　　※2歳以上の子ども入場不可
（申込時に子どもさんの生年月日の記入が必要です）</t>
    </r>
    <rPh sb="11" eb="12">
      <t>セン</t>
    </rPh>
    <rPh sb="25" eb="27">
      <t>ニホン</t>
    </rPh>
    <rPh sb="27" eb="29">
      <t>ジドウ</t>
    </rPh>
    <rPh sb="30" eb="33">
      <t>セイショウネン</t>
    </rPh>
    <rPh sb="33" eb="35">
      <t>エンゲキ</t>
    </rPh>
    <rPh sb="35" eb="37">
      <t>ゲキダン</t>
    </rPh>
    <rPh sb="37" eb="39">
      <t>キョウドウ</t>
    </rPh>
    <rPh sb="39" eb="41">
      <t>クミアイ</t>
    </rPh>
    <rPh sb="45" eb="47">
      <t>サンカ</t>
    </rPh>
    <rPh sb="47" eb="48">
      <t>ジ</t>
    </rPh>
    <rPh sb="53" eb="54">
      <t>ゲツ</t>
    </rPh>
    <rPh sb="60" eb="67">
      <t>サ</t>
    </rPh>
    <rPh sb="67" eb="71">
      <t>ニュウジョ</t>
    </rPh>
    <rPh sb="73" eb="75">
      <t>モウシコミ</t>
    </rPh>
    <rPh sb="75" eb="76">
      <t>ジ</t>
    </rPh>
    <rPh sb="77" eb="78">
      <t>コ</t>
    </rPh>
    <rPh sb="83" eb="85">
      <t>セイネン</t>
    </rPh>
    <rPh sb="85" eb="87">
      <t>ガッピ</t>
    </rPh>
    <rPh sb="88" eb="90">
      <t>キニュウ</t>
    </rPh>
    <rPh sb="91" eb="93">
      <t>ヒツヨウ</t>
    </rPh>
    <phoneticPr fontId="18"/>
  </si>
  <si>
    <r>
      <rPr>
        <sz val="12"/>
        <color indexed="8"/>
        <rFont val="Meiryo UI"/>
        <family val="3"/>
        <charset val="128"/>
      </rPr>
      <t xml:space="preserve">ベッカンコおに　 </t>
    </r>
    <r>
      <rPr>
        <sz val="8"/>
        <color indexed="8"/>
        <rFont val="Meiryo UI"/>
        <family val="3"/>
        <charset val="128"/>
      </rPr>
      <t xml:space="preserve">
</t>
    </r>
    <r>
      <rPr>
        <sz val="10"/>
        <color indexed="8"/>
        <rFont val="Meiryo UI"/>
        <family val="3"/>
        <charset val="128"/>
      </rPr>
      <t xml:space="preserve">劇団なんじゃもんじゃ
</t>
    </r>
    <r>
      <rPr>
        <sz val="8"/>
        <color indexed="8"/>
        <rFont val="Meiryo UI"/>
        <family val="3"/>
        <charset val="128"/>
      </rPr>
      <t xml:space="preserve">対象：高学年～大人 </t>
    </r>
    <rPh sb="10" eb="12">
      <t>ゲキダン</t>
    </rPh>
    <rPh sb="21" eb="23">
      <t>タイsh</t>
    </rPh>
    <rPh sb="24" eb="27">
      <t>コウガクネン</t>
    </rPh>
    <phoneticPr fontId="18"/>
  </si>
  <si>
    <r>
      <rPr>
        <sz val="11"/>
        <color indexed="8"/>
        <rFont val="Meiryo UI"/>
        <family val="3"/>
        <charset val="128"/>
      </rPr>
      <t>ひとり語り人形芝居『六花-Rocka-』</t>
    </r>
    <r>
      <rPr>
        <sz val="10"/>
        <color indexed="8"/>
        <rFont val="Meiryo UI"/>
        <family val="3"/>
        <charset val="128"/>
      </rPr>
      <t>ほか</t>
    </r>
    <r>
      <rPr>
        <sz val="8"/>
        <color indexed="8"/>
        <rFont val="Meiryo UI"/>
        <family val="3"/>
        <charset val="128"/>
      </rPr>
      <t xml:space="preserve">
</t>
    </r>
    <r>
      <rPr>
        <sz val="10"/>
        <color indexed="8"/>
        <rFont val="Meiryo UI"/>
        <family val="3"/>
        <charset val="128"/>
      </rPr>
      <t xml:space="preserve">百鬼ゆめひな
</t>
    </r>
    <r>
      <rPr>
        <sz val="8"/>
        <color indexed="8"/>
        <rFont val="Meiryo UI"/>
        <family val="3"/>
        <charset val="128"/>
      </rPr>
      <t>対象：中学生以上　※12歳未満入場不可</t>
    </r>
    <rPh sb="3" eb="4">
      <t>カタ</t>
    </rPh>
    <rPh sb="5" eb="7">
      <t>ニンギョウ</t>
    </rPh>
    <rPh sb="7" eb="9">
      <t>シバイ</t>
    </rPh>
    <rPh sb="10" eb="11">
      <t>ロク</t>
    </rPh>
    <rPh sb="11" eb="12">
      <t>ハナ</t>
    </rPh>
    <rPh sb="23" eb="24">
      <t>ヒャク</t>
    </rPh>
    <rPh sb="24" eb="25">
      <t>オニ</t>
    </rPh>
    <rPh sb="30" eb="32">
      <t>タイショ</t>
    </rPh>
    <rPh sb="33" eb="36">
      <t>チュウガクセイ</t>
    </rPh>
    <rPh sb="36" eb="38">
      <t>イジョウ</t>
    </rPh>
    <rPh sb="42" eb="43">
      <t>サイ</t>
    </rPh>
    <rPh sb="43" eb="45">
      <t>ミマン</t>
    </rPh>
    <rPh sb="45" eb="47">
      <t>ニュウジョウ</t>
    </rPh>
    <rPh sb="47" eb="49">
      <t>フカ</t>
    </rPh>
    <phoneticPr fontId="18"/>
  </si>
  <si>
    <r>
      <rPr>
        <sz val="11"/>
        <color indexed="8"/>
        <rFont val="Meiryo UI"/>
        <family val="3"/>
        <charset val="128"/>
      </rPr>
      <t>ドクロ屋敷の謎Ⅴ･Ⅶ『夢を追いかけろの巻』『令和の夜明けの巻』</t>
    </r>
    <r>
      <rPr>
        <sz val="10"/>
        <color indexed="8"/>
        <rFont val="Meiryo UI"/>
        <family val="3"/>
        <charset val="128"/>
      </rPr>
      <t xml:space="preserve">
糸あやつり人形劇団みのむし</t>
    </r>
    <r>
      <rPr>
        <sz val="8"/>
        <color indexed="8"/>
        <rFont val="Meiryo UI"/>
        <family val="3"/>
        <charset val="128"/>
      </rPr>
      <t>　</t>
    </r>
    <r>
      <rPr>
        <sz val="7"/>
        <color indexed="8"/>
        <rFont val="Meiryo UI"/>
        <family val="3"/>
        <charset val="128"/>
      </rPr>
      <t>対象:幼児～大人</t>
    </r>
    <rPh sb="3" eb="5">
      <t>ヤシキ</t>
    </rPh>
    <rPh sb="6" eb="7">
      <t>ナゾ</t>
    </rPh>
    <rPh sb="11" eb="12">
      <t>ユメ</t>
    </rPh>
    <rPh sb="13" eb="14">
      <t>オ</t>
    </rPh>
    <rPh sb="19" eb="20">
      <t>マキ</t>
    </rPh>
    <rPh sb="22" eb="23">
      <t>レイ</t>
    </rPh>
    <rPh sb="23" eb="24">
      <t>ワ</t>
    </rPh>
    <rPh sb="25" eb="27">
      <t>ヨア</t>
    </rPh>
    <rPh sb="29" eb="30">
      <t>マキ</t>
    </rPh>
    <rPh sb="32" eb="33">
      <t>イト</t>
    </rPh>
    <rPh sb="46" eb="48">
      <t>タイショ</t>
    </rPh>
    <rPh sb="52" eb="54">
      <t>オトナ</t>
    </rPh>
    <phoneticPr fontId="18"/>
  </si>
  <si>
    <r>
      <rPr>
        <sz val="12"/>
        <color indexed="8"/>
        <rFont val="Meiryo UI"/>
        <family val="3"/>
        <charset val="128"/>
      </rPr>
      <t xml:space="preserve">じゅんこの極楽からの報告
</t>
    </r>
    <r>
      <rPr>
        <sz val="10"/>
        <color indexed="8"/>
        <rFont val="Meiryo UI"/>
        <family val="3"/>
        <charset val="128"/>
      </rPr>
      <t>西川禎一おひとり座</t>
    </r>
    <r>
      <rPr>
        <sz val="8"/>
        <color indexed="8"/>
        <rFont val="Meiryo UI"/>
        <family val="3"/>
        <charset val="128"/>
      </rPr>
      <t>　　
対象：中学生～大人</t>
    </r>
    <rPh sb="5" eb="7">
      <t>ゴクラク</t>
    </rPh>
    <rPh sb="10" eb="12">
      <t>ホウコク</t>
    </rPh>
    <rPh sb="13" eb="15">
      <t>ニシカワ</t>
    </rPh>
    <rPh sb="15" eb="17">
      <t>テイイチ</t>
    </rPh>
    <rPh sb="21" eb="22">
      <t>ザ</t>
    </rPh>
    <rPh sb="28" eb="31">
      <t>チュウガクセイ</t>
    </rPh>
    <rPh sb="32" eb="34">
      <t>オトナ</t>
    </rPh>
    <phoneticPr fontId="18"/>
  </si>
  <si>
    <r>
      <rPr>
        <sz val="12"/>
        <color indexed="8"/>
        <rFont val="Meiryo UI"/>
        <family val="3"/>
        <charset val="128"/>
      </rPr>
      <t xml:space="preserve">竜潭譚（りゅうたんたん）
</t>
    </r>
    <r>
      <rPr>
        <sz val="10"/>
        <color indexed="8"/>
        <rFont val="Meiryo UI"/>
        <family val="3"/>
        <charset val="128"/>
      </rPr>
      <t xml:space="preserve">ラストラーダカンパニー
</t>
    </r>
    <r>
      <rPr>
        <sz val="8"/>
        <color indexed="8"/>
        <rFont val="Meiryo UI"/>
        <family val="3"/>
        <charset val="128"/>
      </rPr>
      <t xml:space="preserve">対象：小学校高学年～ </t>
    </r>
    <rPh sb="28" eb="31">
      <t>ショウガッコウ</t>
    </rPh>
    <rPh sb="31" eb="34">
      <t>コウガクネン</t>
    </rPh>
    <phoneticPr fontId="18"/>
  </si>
  <si>
    <r>
      <rPr>
        <sz val="12"/>
        <color indexed="8"/>
        <rFont val="Meiryo UI"/>
        <family val="3"/>
        <charset val="128"/>
      </rPr>
      <t xml:space="preserve">モーリーの見つけもの/いなかのねずみととかいのねずみ
</t>
    </r>
    <r>
      <rPr>
        <sz val="10"/>
        <color indexed="8"/>
        <rFont val="Meiryo UI"/>
        <family val="3"/>
        <charset val="128"/>
      </rPr>
      <t>人形劇団くりきんとん　</t>
    </r>
    <r>
      <rPr>
        <sz val="8"/>
        <color indexed="8"/>
        <rFont val="Meiryo UI"/>
        <family val="3"/>
        <charset val="128"/>
      </rPr>
      <t xml:space="preserve">対象：全年齢 </t>
    </r>
    <rPh sb="5" eb="6">
      <t>ミ</t>
    </rPh>
    <rPh sb="27" eb="30">
      <t>ニンギョウゲキ</t>
    </rPh>
    <rPh sb="30" eb="31">
      <t>ダン</t>
    </rPh>
    <rPh sb="41" eb="44">
      <t>ゼンネンレイ</t>
    </rPh>
    <phoneticPr fontId="18"/>
  </si>
  <si>
    <t>大人 1,000円
子ども 500円</t>
    <phoneticPr fontId="18"/>
  </si>
  <si>
    <r>
      <rPr>
        <sz val="12"/>
        <color indexed="8"/>
        <rFont val="Meiryo UI"/>
        <family val="3"/>
        <charset val="128"/>
      </rPr>
      <t>ぴよぽっぽ劇場</t>
    </r>
    <r>
      <rPr>
        <sz val="8"/>
        <color indexed="8"/>
        <rFont val="Meiryo UI"/>
        <family val="3"/>
        <charset val="128"/>
      </rPr>
      <t xml:space="preserve">
</t>
    </r>
    <r>
      <rPr>
        <sz val="10"/>
        <color indexed="8"/>
        <rFont val="Meiryo UI"/>
        <family val="3"/>
        <charset val="128"/>
      </rPr>
      <t xml:space="preserve">人形劇団あっけらかん♪ </t>
    </r>
    <r>
      <rPr>
        <sz val="8"/>
        <color indexed="8"/>
        <rFont val="Meiryo UI"/>
        <family val="3"/>
        <charset val="128"/>
      </rPr>
      <t xml:space="preserve">
対象：０・１・２歳　※4歳以上の子ども入場不可</t>
    </r>
    <phoneticPr fontId="2"/>
  </si>
  <si>
    <r>
      <rPr>
        <sz val="12"/>
        <color indexed="8"/>
        <rFont val="Meiryo UI"/>
        <family val="3"/>
        <charset val="128"/>
      </rPr>
      <t>アフガニスタンのパンチとジュディ</t>
    </r>
    <r>
      <rPr>
        <sz val="8"/>
        <color indexed="8"/>
        <rFont val="Meiryo UI"/>
        <family val="3"/>
        <charset val="128"/>
      </rPr>
      <t xml:space="preserve">
</t>
    </r>
    <r>
      <rPr>
        <sz val="10"/>
        <color indexed="8"/>
        <rFont val="Meiryo UI"/>
        <family val="3"/>
        <charset val="128"/>
      </rPr>
      <t>スタッフド・パペット・シアター（オランダ）</t>
    </r>
    <r>
      <rPr>
        <sz val="8"/>
        <color indexed="8"/>
        <rFont val="Meiryo UI"/>
        <family val="3"/>
        <charset val="128"/>
      </rPr>
      <t xml:space="preserve"> 
対象：大人　 ※未就学児入場不可</t>
    </r>
    <rPh sb="48" eb="52">
      <t>ミシュウガk</t>
    </rPh>
    <rPh sb="52" eb="54">
      <t>ニュウジョ</t>
    </rPh>
    <phoneticPr fontId="18"/>
  </si>
  <si>
    <r>
      <rPr>
        <sz val="12"/>
        <color indexed="8"/>
        <rFont val="Meiryo UI"/>
        <family val="3"/>
        <charset val="128"/>
      </rPr>
      <t>バビロン</t>
    </r>
    <r>
      <rPr>
        <sz val="8"/>
        <color indexed="8"/>
        <rFont val="Meiryo UI"/>
        <family val="3"/>
        <charset val="128"/>
      </rPr>
      <t xml:space="preserve">
</t>
    </r>
    <r>
      <rPr>
        <sz val="10"/>
        <color indexed="8"/>
        <rFont val="Meiryo UI"/>
        <family val="3"/>
        <charset val="128"/>
      </rPr>
      <t>スタッフド・パペット・シアター（オランダ）</t>
    </r>
    <r>
      <rPr>
        <sz val="8"/>
        <color indexed="8"/>
        <rFont val="Meiryo UI"/>
        <family val="3"/>
        <charset val="128"/>
      </rPr>
      <t xml:space="preserve"> 
対象：大人　 ※未就学児入場不可</t>
    </r>
    <rPh sb="36" eb="40">
      <t>ミシュウガk</t>
    </rPh>
    <rPh sb="40" eb="42">
      <t>ニュウジョ</t>
    </rPh>
    <phoneticPr fontId="18"/>
  </si>
  <si>
    <r>
      <rPr>
        <sz val="12"/>
        <color indexed="8"/>
        <rFont val="Meiryo UI"/>
        <family val="3"/>
        <charset val="128"/>
      </rPr>
      <t>ダンボーレ！</t>
    </r>
    <r>
      <rPr>
        <sz val="8"/>
        <color indexed="8"/>
        <rFont val="Meiryo UI"/>
        <family val="3"/>
        <charset val="128"/>
      </rPr>
      <t xml:space="preserve">
</t>
    </r>
    <r>
      <rPr>
        <sz val="10"/>
        <color indexed="8"/>
        <rFont val="Meiryo UI"/>
        <family val="3"/>
        <charset val="128"/>
      </rPr>
      <t xml:space="preserve">劇団ドクトペッパズ
</t>
    </r>
    <r>
      <rPr>
        <sz val="8"/>
        <color indexed="8"/>
        <rFont val="Meiryo UI"/>
        <family val="3"/>
        <charset val="128"/>
      </rPr>
      <t xml:space="preserve">対象：幼児～小学生 </t>
    </r>
    <rPh sb="7" eb="9">
      <t>ゲキダン</t>
    </rPh>
    <rPh sb="17" eb="19">
      <t>タイショ</t>
    </rPh>
    <rPh sb="20" eb="22">
      <t>ヨウジ</t>
    </rPh>
    <phoneticPr fontId="18"/>
  </si>
  <si>
    <t>飯田文化会館２F</t>
    <rPh sb="0" eb="2">
      <t>イイダ</t>
    </rPh>
    <rPh sb="2" eb="4">
      <t>ブンカ</t>
    </rPh>
    <rPh sb="4" eb="6">
      <t>カイカン</t>
    </rPh>
    <phoneticPr fontId="18"/>
  </si>
  <si>
    <t>一律 1,000円</t>
    <phoneticPr fontId="18"/>
  </si>
  <si>
    <t>受付日</t>
    <rPh sb="0" eb="3">
      <t>ウケツケビ</t>
    </rPh>
    <phoneticPr fontId="2"/>
  </si>
  <si>
    <t>受付番号</t>
    <rPh sb="0" eb="2">
      <t>ウケツケ</t>
    </rPh>
    <rPh sb="2" eb="4">
      <t>バンゴウ</t>
    </rPh>
    <phoneticPr fontId="2"/>
  </si>
  <si>
    <t>劇団名</t>
    <rPh sb="0" eb="2">
      <t>ゲキダン</t>
    </rPh>
    <rPh sb="2" eb="3">
      <t>メイ</t>
    </rPh>
    <phoneticPr fontId="2"/>
  </si>
  <si>
    <t>担当者氏名</t>
    <rPh sb="0" eb="3">
      <t>タントウシャ</t>
    </rPh>
    <rPh sb="3" eb="5">
      <t>シメイ</t>
    </rPh>
    <phoneticPr fontId="2"/>
  </si>
  <si>
    <t>住所</t>
    <rPh sb="0" eb="2">
      <t>ジュウショ</t>
    </rPh>
    <phoneticPr fontId="2"/>
  </si>
  <si>
    <r>
      <rPr>
        <sz val="9"/>
        <color indexed="8"/>
        <rFont val="Meiryo UI"/>
        <family val="3"/>
        <charset val="128"/>
      </rPr>
      <t>〒</t>
    </r>
    <r>
      <rPr>
        <sz val="12"/>
        <color indexed="8"/>
        <rFont val="Meiryo UI"/>
        <family val="3"/>
        <charset val="128"/>
      </rPr>
      <t xml:space="preserve">
</t>
    </r>
    <phoneticPr fontId="2"/>
  </si>
  <si>
    <t>いいだ人形劇フェスタ2019</t>
    <rPh sb="3" eb="6">
      <t>ニンギョウゲキ</t>
    </rPh>
    <phoneticPr fontId="2"/>
  </si>
  <si>
    <t>本用紙はいいだ人形劇フェスタ2019へ登録参加する劇団専用の用紙です。本用紙でチケットの申し込みをする方は必ず人数分の基本参加登録をしてください。</t>
    <rPh sb="0" eb="1">
      <t>ホン</t>
    </rPh>
    <rPh sb="1" eb="3">
      <t>ヨウシ</t>
    </rPh>
    <rPh sb="19" eb="21">
      <t>トウロク</t>
    </rPh>
    <rPh sb="21" eb="23">
      <t>サンカ</t>
    </rPh>
    <rPh sb="25" eb="27">
      <t>ゲキダン</t>
    </rPh>
    <rPh sb="27" eb="29">
      <t>センヨウ</t>
    </rPh>
    <rPh sb="30" eb="32">
      <t>ヨウシ</t>
    </rPh>
    <rPh sb="35" eb="39">
      <t>ホン</t>
    </rPh>
    <rPh sb="44" eb="45">
      <t>モウ</t>
    </rPh>
    <rPh sb="46" eb="47">
      <t>コ</t>
    </rPh>
    <rPh sb="51" eb="52">
      <t>ホウ</t>
    </rPh>
    <rPh sb="53" eb="54">
      <t>カナラ</t>
    </rPh>
    <rPh sb="55" eb="58">
      <t>ニンズウブン</t>
    </rPh>
    <rPh sb="59" eb="61">
      <t>キホン</t>
    </rPh>
    <rPh sb="61" eb="63">
      <t>サンカ</t>
    </rPh>
    <rPh sb="63" eb="65">
      <t>トウロク</t>
    </rPh>
    <phoneticPr fontId="2"/>
  </si>
  <si>
    <r>
      <rPr>
        <sz val="14"/>
        <color theme="1"/>
        <rFont val="Meiryo UI"/>
        <family val="3"/>
        <charset val="128"/>
      </rPr>
      <t>■有料公演チケット申し込み内容　　</t>
    </r>
    <r>
      <rPr>
        <sz val="9"/>
        <color theme="1"/>
        <rFont val="Meiryo UI"/>
        <family val="3"/>
        <charset val="128"/>
      </rPr>
      <t>※申し込み</t>
    </r>
    <r>
      <rPr>
        <b/>
        <sz val="9"/>
        <color theme="1"/>
        <rFont val="Meiryo UI"/>
        <family val="3"/>
        <charset val="128"/>
      </rPr>
      <t>枚数</t>
    </r>
    <r>
      <rPr>
        <sz val="9"/>
        <color theme="1"/>
        <rFont val="Meiryo UI"/>
        <family val="3"/>
        <charset val="128"/>
      </rPr>
      <t>を記入してください。（ペア券の設定がある公演を2人分申し込む場合、ペア券欄に「1」と記入。親子券も同様）</t>
    </r>
    <rPh sb="1" eb="3">
      <t>ユウリョウ</t>
    </rPh>
    <rPh sb="3" eb="5">
      <t>コウエン</t>
    </rPh>
    <rPh sb="9" eb="10">
      <t>モウ</t>
    </rPh>
    <rPh sb="11" eb="12">
      <t>コ</t>
    </rPh>
    <rPh sb="13" eb="15">
      <t>ナイヨウ</t>
    </rPh>
    <rPh sb="18" eb="19">
      <t>モウ</t>
    </rPh>
    <rPh sb="20" eb="21">
      <t>コ</t>
    </rPh>
    <rPh sb="22" eb="24">
      <t>マイスウ</t>
    </rPh>
    <rPh sb="25" eb="27">
      <t>キニュウ</t>
    </rPh>
    <rPh sb="37" eb="38">
      <t>ケン</t>
    </rPh>
    <rPh sb="39" eb="41">
      <t>セッテイ</t>
    </rPh>
    <rPh sb="44" eb="46">
      <t>コウエン</t>
    </rPh>
    <rPh sb="48" eb="49">
      <t>ニン</t>
    </rPh>
    <rPh sb="49" eb="50">
      <t>ブン</t>
    </rPh>
    <rPh sb="50" eb="51">
      <t>モウ</t>
    </rPh>
    <rPh sb="52" eb="53">
      <t>コ</t>
    </rPh>
    <rPh sb="54" eb="56">
      <t>バアイ</t>
    </rPh>
    <rPh sb="59" eb="60">
      <t>ケン</t>
    </rPh>
    <rPh sb="60" eb="61">
      <t>ラン</t>
    </rPh>
    <rPh sb="66" eb="68">
      <t>キニュウ</t>
    </rPh>
    <rPh sb="69" eb="71">
      <t>オヤコ</t>
    </rPh>
    <rPh sb="71" eb="72">
      <t>ケン</t>
    </rPh>
    <rPh sb="73" eb="75">
      <t>ドウヨウ</t>
    </rPh>
    <phoneticPr fontId="2"/>
  </si>
  <si>
    <t xml:space="preserve">FAX  </t>
    <phoneticPr fontId="2"/>
  </si>
  <si>
    <r>
      <t>TEL</t>
    </r>
    <r>
      <rPr>
        <sz val="12"/>
        <color theme="1"/>
        <rFont val="Meiryo UI"/>
        <family val="3"/>
        <charset val="128"/>
      </rPr>
      <t xml:space="preserve">  </t>
    </r>
    <phoneticPr fontId="2"/>
  </si>
  <si>
    <t>【劇団名　　　　　　　　　　　　　　　　　　　　　　　　　　　　　　　　　　　　　】</t>
    <phoneticPr fontId="2"/>
  </si>
  <si>
    <r>
      <t>有料公演チケット申込書</t>
    </r>
    <r>
      <rPr>
        <b/>
        <sz val="14"/>
        <color indexed="8"/>
        <rFont val="Meiryo UI"/>
        <family val="3"/>
        <charset val="128"/>
      </rPr>
      <t xml:space="preserve"> 【登録参加劇団専用】</t>
    </r>
    <rPh sb="0" eb="2">
      <t>ユウリョウ</t>
    </rPh>
    <rPh sb="2" eb="4">
      <t>コウエン</t>
    </rPh>
    <rPh sb="8" eb="11">
      <t>モウシコミショ</t>
    </rPh>
    <rPh sb="13" eb="15">
      <t>トウロク</t>
    </rPh>
    <rPh sb="17" eb="19">
      <t>ゲキダン</t>
    </rPh>
    <rPh sb="19" eb="21">
      <t>センヨウ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</si>
</sst>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h:mm;@"/>
    <numFmt numFmtId="179" formatCode="0_ "/>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4"/>
      <color indexed="8"/>
      <name val="Meiryo UI"/>
      <family val="3"/>
      <charset val="128"/>
    </font>
    <font>
      <sz val="9"/>
      <color theme="1"/>
      <name val="Meiryo UI"/>
      <family val="3"/>
      <charset val="128"/>
    </font>
    <font>
      <sz val="8"/>
      <color theme="1"/>
      <name val="Meiryo UI"/>
      <family val="3"/>
      <charset val="128"/>
    </font>
    <font>
      <sz val="10"/>
      <color indexed="8"/>
      <name val="Meiryo UI"/>
      <family val="3"/>
      <charset val="128"/>
    </font>
    <font>
      <sz val="11"/>
      <color indexed="8"/>
      <name val="Meiryo UI"/>
      <family val="3"/>
      <charset val="128"/>
    </font>
    <font>
      <sz val="12"/>
      <color indexed="8"/>
      <name val="Meiryo UI"/>
      <family val="3"/>
      <charset val="128"/>
    </font>
    <font>
      <sz val="18"/>
      <color indexed="8"/>
      <name val="Meiryo UI"/>
      <family val="3"/>
      <charset val="128"/>
    </font>
    <font>
      <b/>
      <sz val="9"/>
      <color theme="1"/>
      <name val="Meiryo UI"/>
      <family val="3"/>
      <charset val="128"/>
    </font>
    <font>
      <sz val="10"/>
      <color theme="1"/>
      <name val="Meiryo UI"/>
      <family val="3"/>
      <charset val="128"/>
    </font>
    <font>
      <sz val="14"/>
      <color theme="1"/>
      <name val="Meiryo UI"/>
      <family val="3"/>
      <charset val="128"/>
    </font>
    <font>
      <sz val="11"/>
      <color theme="1"/>
      <name val="Meiryo UI"/>
      <family val="3"/>
      <charset val="128"/>
    </font>
    <font>
      <sz val="12"/>
      <color theme="1"/>
      <name val="Meiryo UI"/>
      <family val="3"/>
      <charset val="128"/>
    </font>
    <font>
      <sz val="9"/>
      <color indexed="8"/>
      <name val="Meiryo UI"/>
      <family val="3"/>
      <charset val="128"/>
    </font>
    <font>
      <sz val="8"/>
      <color indexed="8"/>
      <name val="Meiryo UI"/>
      <family val="3"/>
      <charset val="128"/>
    </font>
    <font>
      <sz val="18"/>
      <color theme="1"/>
      <name val="Meiryo UI"/>
      <family val="3"/>
      <charset val="128"/>
    </font>
    <font>
      <sz val="6"/>
      <name val="ＭＳ Ｐゴシック"/>
      <family val="3"/>
      <charset val="128"/>
    </font>
    <font>
      <sz val="11"/>
      <color theme="1"/>
      <name val="ＭＳ Ｐゴシック"/>
      <family val="3"/>
      <charset val="128"/>
      <scheme val="minor"/>
    </font>
    <font>
      <b/>
      <sz val="14"/>
      <color theme="0"/>
      <name val="Meiryo UI"/>
      <family val="3"/>
      <charset val="128"/>
    </font>
    <font>
      <sz val="7"/>
      <color theme="1"/>
      <name val="Meiryo UI"/>
      <family val="3"/>
      <charset val="128"/>
    </font>
    <font>
      <sz val="7.5"/>
      <color theme="1"/>
      <name val="Meiryo UI"/>
      <family val="3"/>
      <charset val="128"/>
    </font>
    <font>
      <sz val="8.5"/>
      <color indexed="8"/>
      <name val="Meiryo UI"/>
      <family val="3"/>
      <charset val="128"/>
    </font>
    <font>
      <sz val="7"/>
      <color indexed="8"/>
      <name val="Meiryo UI"/>
      <family val="3"/>
      <charset val="128"/>
    </font>
    <font>
      <sz val="11.5"/>
      <color indexed="8"/>
      <name val="Meiryo UI"/>
      <family val="3"/>
      <charset val="128"/>
    </font>
    <font>
      <sz val="10.5"/>
      <color indexed="8"/>
      <name val="Meiryo UI"/>
      <family val="3"/>
      <charset val="128"/>
    </font>
    <font>
      <sz val="8.5"/>
      <color theme="1"/>
      <name val="ＭＳ Ｐゴシック"/>
      <family val="3"/>
      <charset val="128"/>
      <scheme val="minor"/>
    </font>
    <font>
      <sz val="6"/>
      <color theme="1"/>
      <name val="Meiryo UI"/>
      <family val="3"/>
      <charset val="128"/>
    </font>
    <font>
      <sz val="11"/>
      <color theme="1"/>
      <name val="ＭＳ Ｐゴシック"/>
      <family val="2"/>
      <charset val="128"/>
      <scheme val="minor"/>
    </font>
    <font>
      <sz val="18"/>
      <name val="Meiryo UI"/>
      <family val="3"/>
      <charset val="128"/>
    </font>
    <font>
      <b/>
      <sz val="16"/>
      <color indexed="8"/>
      <name val="Meiryo UI"/>
      <family val="3"/>
      <charset val="128"/>
    </font>
    <font>
      <sz val="8"/>
      <name val="Meiryo UI"/>
      <family val="3"/>
      <charset val="128"/>
    </font>
    <font>
      <b/>
      <sz val="10"/>
      <color theme="1"/>
      <name val="Meiryo UI"/>
      <family val="3"/>
      <charset val="128"/>
    </font>
    <font>
      <b/>
      <sz val="14"/>
      <color indexed="8"/>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theme="0"/>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theme="0"/>
      </top>
      <bottom style="medium">
        <color theme="0"/>
      </bottom>
      <diagonal/>
    </border>
    <border>
      <left style="thin">
        <color indexed="64"/>
      </left>
      <right style="thin">
        <color indexed="64"/>
      </right>
      <top style="medium">
        <color theme="0"/>
      </top>
      <bottom/>
      <diagonal/>
    </border>
    <border>
      <left style="thin">
        <color indexed="64"/>
      </left>
      <right style="hair">
        <color indexed="64"/>
      </right>
      <top/>
      <bottom style="thin">
        <color indexed="64"/>
      </bottom>
      <diagonal/>
    </border>
    <border>
      <left/>
      <right/>
      <top style="medium">
        <color indexed="64"/>
      </top>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0" fontId="1" fillId="0" borderId="0"/>
    <xf numFmtId="0" fontId="19" fillId="0" borderId="0"/>
    <xf numFmtId="38" fontId="29" fillId="0" borderId="0" applyFont="0" applyFill="0" applyBorder="0" applyAlignment="0" applyProtection="0">
      <alignment vertical="center"/>
    </xf>
  </cellStyleXfs>
  <cellXfs count="187">
    <xf numFmtId="0" fontId="0" fillId="0" borderId="0" xfId="0">
      <alignment vertical="center"/>
    </xf>
    <xf numFmtId="0" fontId="4" fillId="0" borderId="0" xfId="0" applyFont="1" applyAlignment="1">
      <alignment vertical="center" shrinkToFit="1"/>
    </xf>
    <xf numFmtId="0" fontId="9" fillId="0" borderId="0" xfId="1" applyFont="1" applyFill="1" applyBorder="1" applyAlignment="1">
      <alignment vertical="center" shrinkToFit="1"/>
    </xf>
    <xf numFmtId="0" fontId="5" fillId="0" borderId="0" xfId="2" applyFont="1" applyBorder="1" applyAlignment="1">
      <alignment horizontal="center" vertical="center" shrinkToFit="1"/>
    </xf>
    <xf numFmtId="0" fontId="4" fillId="0" borderId="0" xfId="2" applyFont="1" applyAlignment="1">
      <alignment vertical="center" shrinkToFit="1"/>
    </xf>
    <xf numFmtId="0" fontId="4" fillId="0" borderId="0" xfId="2" applyFont="1" applyBorder="1" applyAlignment="1">
      <alignment vertical="center" shrinkToFit="1"/>
    </xf>
    <xf numFmtId="0" fontId="5" fillId="0" borderId="0" xfId="2" applyFont="1" applyAlignment="1">
      <alignment horizontal="center" vertical="center" shrinkToFit="1"/>
    </xf>
    <xf numFmtId="0" fontId="4" fillId="0" borderId="8" xfId="2" applyFont="1" applyBorder="1" applyAlignment="1">
      <alignment vertical="center" shrinkToFit="1"/>
    </xf>
    <xf numFmtId="0" fontId="5" fillId="0" borderId="8" xfId="2" applyFont="1" applyBorder="1" applyAlignment="1">
      <alignment horizontal="left" vertical="top" shrinkToFit="1"/>
    </xf>
    <xf numFmtId="0" fontId="4" fillId="0" borderId="8" xfId="2" applyFont="1" applyFill="1" applyBorder="1" applyAlignment="1">
      <alignment horizontal="center" vertical="center" shrinkToFit="1"/>
    </xf>
    <xf numFmtId="0" fontId="8" fillId="0" borderId="8" xfId="1" applyFont="1" applyFill="1" applyBorder="1" applyAlignment="1">
      <alignment horizontal="center" vertical="center" wrapText="1" shrinkToFit="1"/>
    </xf>
    <xf numFmtId="0" fontId="5" fillId="0" borderId="8" xfId="2" applyFont="1" applyFill="1" applyBorder="1" applyAlignment="1">
      <alignment horizontal="center" vertical="center" shrinkToFit="1"/>
    </xf>
    <xf numFmtId="0" fontId="11" fillId="0" borderId="0" xfId="2" applyFont="1" applyAlignment="1">
      <alignment horizontal="center" vertical="center" shrinkToFit="1"/>
    </xf>
    <xf numFmtId="0" fontId="11" fillId="0" borderId="0" xfId="2" applyFont="1" applyBorder="1" applyAlignment="1">
      <alignment horizontal="center" vertical="center" shrinkToFit="1"/>
    </xf>
    <xf numFmtId="0" fontId="16" fillId="0" borderId="1" xfId="1" applyFont="1" applyFill="1" applyBorder="1" applyAlignment="1">
      <alignment horizontal="center" vertical="center" wrapText="1" shrinkToFit="1"/>
    </xf>
    <xf numFmtId="176" fontId="7" fillId="0" borderId="1" xfId="1" applyNumberFormat="1" applyFont="1" applyFill="1" applyBorder="1" applyAlignment="1">
      <alignment horizontal="center" vertical="center" shrinkToFit="1"/>
    </xf>
    <xf numFmtId="0" fontId="20" fillId="2" borderId="25" xfId="2" applyFont="1" applyFill="1" applyBorder="1" applyAlignment="1">
      <alignment horizontal="center" vertical="center" shrinkToFit="1"/>
    </xf>
    <xf numFmtId="177" fontId="21" fillId="0" borderId="20" xfId="2" applyNumberFormat="1" applyFont="1" applyBorder="1" applyAlignment="1">
      <alignment horizontal="center" vertical="center" shrinkToFit="1"/>
    </xf>
    <xf numFmtId="0" fontId="5" fillId="0" borderId="0" xfId="2" applyFont="1" applyAlignment="1">
      <alignment vertical="center" wrapText="1"/>
    </xf>
    <xf numFmtId="177" fontId="21" fillId="0" borderId="5" xfId="2" applyNumberFormat="1" applyFont="1" applyBorder="1" applyAlignment="1">
      <alignment horizontal="center" vertical="center" shrinkToFit="1"/>
    </xf>
    <xf numFmtId="0" fontId="11" fillId="3" borderId="1" xfId="2" applyFont="1" applyFill="1" applyBorder="1" applyAlignment="1">
      <alignment horizontal="center" vertical="center" shrinkToFit="1"/>
    </xf>
    <xf numFmtId="176" fontId="11" fillId="3" borderId="1" xfId="2" applyNumberFormat="1" applyFont="1" applyFill="1" applyBorder="1" applyAlignment="1">
      <alignment horizontal="center" vertical="center" shrinkToFit="1"/>
    </xf>
    <xf numFmtId="177" fontId="11" fillId="3" borderId="1" xfId="2" applyNumberFormat="1" applyFont="1" applyFill="1" applyBorder="1" applyAlignment="1">
      <alignment horizontal="center" vertical="center" shrinkToFit="1"/>
    </xf>
    <xf numFmtId="0" fontId="11" fillId="0" borderId="0" xfId="2" applyFont="1" applyAlignment="1">
      <alignment vertical="center" wrapText="1"/>
    </xf>
    <xf numFmtId="0" fontId="20" fillId="2" borderId="27" xfId="2" applyFont="1" applyFill="1" applyBorder="1" applyAlignment="1">
      <alignment horizontal="center" vertical="center" shrinkToFit="1"/>
    </xf>
    <xf numFmtId="177" fontId="5" fillId="0" borderId="6" xfId="2" applyNumberFormat="1" applyFont="1" applyBorder="1" applyAlignment="1">
      <alignment horizontal="right" vertical="center" shrinkToFit="1"/>
    </xf>
    <xf numFmtId="0" fontId="5" fillId="0" borderId="0" xfId="2" applyFont="1" applyBorder="1" applyAlignment="1">
      <alignment vertical="center" wrapText="1"/>
    </xf>
    <xf numFmtId="0" fontId="20" fillId="2" borderId="28" xfId="2" applyFont="1" applyFill="1" applyBorder="1" applyAlignment="1">
      <alignment horizontal="center" vertical="center" shrinkToFit="1"/>
    </xf>
    <xf numFmtId="177" fontId="21" fillId="0" borderId="29" xfId="2" applyNumberFormat="1" applyFont="1" applyBorder="1" applyAlignment="1">
      <alignment horizontal="center" vertical="center" shrinkToFit="1"/>
    </xf>
    <xf numFmtId="0" fontId="20" fillId="2" borderId="3" xfId="2" applyFont="1" applyFill="1" applyBorder="1" applyAlignment="1">
      <alignment horizontal="center" vertical="center" shrinkToFit="1"/>
    </xf>
    <xf numFmtId="177" fontId="5" fillId="0" borderId="0" xfId="2" applyNumberFormat="1" applyFont="1" applyAlignment="1">
      <alignment horizontal="center" vertical="center" shrinkToFit="1"/>
    </xf>
    <xf numFmtId="0" fontId="22" fillId="0" borderId="1" xfId="2" applyFont="1" applyBorder="1" applyAlignment="1">
      <alignment vertical="center" textRotation="255" wrapText="1"/>
    </xf>
    <xf numFmtId="0" fontId="4" fillId="0" borderId="19" xfId="2" applyFont="1" applyBorder="1" applyAlignment="1">
      <alignment horizontal="right" vertical="center" shrinkToFit="1"/>
    </xf>
    <xf numFmtId="0" fontId="5" fillId="0" borderId="30" xfId="2" applyFont="1" applyBorder="1" applyAlignment="1">
      <alignment vertical="center" wrapText="1"/>
    </xf>
    <xf numFmtId="0" fontId="5" fillId="0" borderId="0" xfId="2" applyFont="1" applyAlignment="1">
      <alignment horizontal="center" vertical="center" wrapText="1"/>
    </xf>
    <xf numFmtId="0" fontId="5" fillId="0" borderId="0" xfId="2" applyFont="1" applyAlignment="1">
      <alignment horizontal="left" vertical="center" wrapText="1"/>
    </xf>
    <xf numFmtId="176" fontId="5" fillId="0" borderId="0" xfId="2" applyNumberFormat="1" applyFont="1" applyAlignment="1">
      <alignment horizontal="center" vertical="center" wrapText="1"/>
    </xf>
    <xf numFmtId="177" fontId="5" fillId="0" borderId="0" xfId="2" applyNumberFormat="1" applyFont="1" applyAlignment="1">
      <alignment horizontal="center" vertical="center" wrapText="1"/>
    </xf>
    <xf numFmtId="0" fontId="5" fillId="0" borderId="6" xfId="2" applyFont="1" applyBorder="1" applyAlignment="1">
      <alignment horizontal="center" vertical="center" wrapText="1" shrinkToFit="1"/>
    </xf>
    <xf numFmtId="0" fontId="16" fillId="0" borderId="2" xfId="1" applyFont="1" applyFill="1" applyBorder="1" applyAlignment="1">
      <alignment horizontal="center" vertical="center" wrapText="1" shrinkToFit="1"/>
    </xf>
    <xf numFmtId="176" fontId="7" fillId="0" borderId="2" xfId="1" applyNumberFormat="1" applyFont="1" applyFill="1" applyBorder="1" applyAlignment="1">
      <alignment horizontal="center" vertical="center" shrinkToFit="1"/>
    </xf>
    <xf numFmtId="176" fontId="7" fillId="0" borderId="4" xfId="1" applyNumberFormat="1" applyFont="1" applyFill="1" applyBorder="1" applyAlignment="1">
      <alignment horizontal="center" vertical="center" shrinkToFit="1"/>
    </xf>
    <xf numFmtId="0" fontId="5" fillId="0" borderId="2" xfId="2" applyFont="1" applyBorder="1" applyAlignment="1">
      <alignment horizontal="center" vertical="center" textRotation="255" wrapText="1"/>
    </xf>
    <xf numFmtId="0" fontId="5" fillId="0" borderId="7" xfId="2" applyNumberFormat="1" applyFont="1" applyBorder="1" applyAlignment="1" applyProtection="1">
      <alignment horizontal="right" vertical="center" shrinkToFit="1"/>
      <protection locked="0"/>
    </xf>
    <xf numFmtId="0" fontId="5" fillId="0" borderId="6" xfId="2" applyNumberFormat="1" applyFont="1" applyBorder="1" applyAlignment="1" applyProtection="1">
      <alignment horizontal="right" vertical="center" shrinkToFit="1"/>
      <protection locked="0"/>
    </xf>
    <xf numFmtId="0" fontId="5" fillId="0" borderId="6" xfId="2" applyFont="1" applyBorder="1" applyAlignment="1">
      <alignment horizontal="right" vertical="center" shrinkToFit="1"/>
    </xf>
    <xf numFmtId="179" fontId="12" fillId="0" borderId="5" xfId="2" applyNumberFormat="1" applyFont="1" applyBorder="1" applyAlignment="1" applyProtection="1">
      <alignment horizontal="center" vertical="center" shrinkToFit="1"/>
      <protection locked="0"/>
    </xf>
    <xf numFmtId="0" fontId="21" fillId="0" borderId="20" xfId="2" applyFont="1" applyBorder="1" applyAlignment="1">
      <alignment horizontal="center" vertical="center" shrinkToFit="1"/>
    </xf>
    <xf numFmtId="0" fontId="21" fillId="0" borderId="26" xfId="2" applyFont="1" applyBorder="1" applyAlignment="1">
      <alignment horizontal="center" vertical="center" shrinkToFit="1"/>
    </xf>
    <xf numFmtId="177" fontId="21" fillId="0" borderId="31" xfId="2" applyNumberFormat="1" applyFont="1" applyBorder="1" applyAlignment="1">
      <alignment horizontal="center" vertical="center" shrinkToFit="1"/>
    </xf>
    <xf numFmtId="0" fontId="23" fillId="0" borderId="1" xfId="1" applyFont="1" applyFill="1" applyBorder="1" applyAlignment="1">
      <alignment horizontal="center" vertical="center" shrinkToFit="1"/>
    </xf>
    <xf numFmtId="0" fontId="23" fillId="0" borderId="2" xfId="1" applyFont="1" applyFill="1" applyBorder="1" applyAlignment="1">
      <alignment horizontal="center" vertical="center" shrinkToFit="1"/>
    </xf>
    <xf numFmtId="20" fontId="23" fillId="0" borderId="1" xfId="1" applyNumberFormat="1" applyFont="1" applyFill="1" applyBorder="1" applyAlignment="1">
      <alignment horizontal="center" vertical="center" shrinkToFit="1"/>
    </xf>
    <xf numFmtId="179" fontId="5" fillId="0" borderId="6" xfId="2" applyNumberFormat="1" applyFont="1" applyBorder="1" applyAlignment="1">
      <alignment horizontal="right" vertical="center" shrinkToFit="1"/>
    </xf>
    <xf numFmtId="177" fontId="5" fillId="0" borderId="21" xfId="2" applyNumberFormat="1" applyFont="1" applyBorder="1" applyAlignment="1">
      <alignment horizontal="right" vertical="center" shrinkToFit="1"/>
    </xf>
    <xf numFmtId="179" fontId="5" fillId="0" borderId="6" xfId="2" applyNumberFormat="1" applyFont="1" applyFill="1" applyBorder="1" applyAlignment="1">
      <alignment horizontal="right" vertical="center" shrinkToFit="1"/>
    </xf>
    <xf numFmtId="0" fontId="5" fillId="0" borderId="21" xfId="2" applyFont="1" applyBorder="1" applyAlignment="1">
      <alignment horizontal="right" vertical="center" shrinkToFit="1"/>
    </xf>
    <xf numFmtId="179" fontId="5" fillId="0" borderId="9" xfId="2" applyNumberFormat="1" applyFont="1" applyBorder="1" applyAlignment="1">
      <alignment horizontal="right" vertical="center" shrinkToFit="1"/>
    </xf>
    <xf numFmtId="179" fontId="5" fillId="0" borderId="12" xfId="2" applyNumberFormat="1" applyFont="1" applyBorder="1" applyAlignment="1">
      <alignment horizontal="right" vertical="center" shrinkToFit="1"/>
    </xf>
    <xf numFmtId="177" fontId="28" fillId="0" borderId="32" xfId="2" applyNumberFormat="1" applyFont="1" applyBorder="1" applyAlignment="1">
      <alignment horizontal="center" vertical="center" wrapText="1" shrinkToFit="1"/>
    </xf>
    <xf numFmtId="177" fontId="28" fillId="0" borderId="35" xfId="2" applyNumberFormat="1" applyFont="1" applyBorder="1" applyAlignment="1">
      <alignment horizontal="center" vertical="center" wrapText="1" shrinkToFit="1"/>
    </xf>
    <xf numFmtId="0" fontId="30" fillId="0" borderId="0" xfId="1" applyFont="1" applyFill="1" applyBorder="1" applyAlignment="1">
      <alignment vertical="center" shrinkToFit="1"/>
    </xf>
    <xf numFmtId="0" fontId="17" fillId="0" borderId="0" xfId="0" applyFont="1" applyAlignment="1">
      <alignment vertical="center" shrinkToFit="1"/>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8" fillId="0" borderId="30" xfId="1" applyFont="1" applyFill="1" applyBorder="1" applyAlignment="1">
      <alignment horizontal="center" vertical="center" wrapText="1" shrinkToFit="1"/>
    </xf>
    <xf numFmtId="0" fontId="4" fillId="0" borderId="30" xfId="2" applyNumberFormat="1" applyFont="1" applyBorder="1" applyAlignment="1">
      <alignment horizontal="center" vertical="center" shrinkToFit="1"/>
    </xf>
    <xf numFmtId="0" fontId="5" fillId="0" borderId="0" xfId="2" applyFont="1" applyBorder="1" applyAlignment="1">
      <alignment horizontal="right" vertical="center" shrinkToFit="1"/>
    </xf>
    <xf numFmtId="38" fontId="4" fillId="0" borderId="0" xfId="2" applyNumberFormat="1" applyFont="1" applyBorder="1" applyAlignment="1">
      <alignment horizontal="center" vertical="center" shrinkToFit="1"/>
    </xf>
    <xf numFmtId="0" fontId="4" fillId="0" borderId="0" xfId="2" applyFont="1" applyBorder="1" applyAlignment="1">
      <alignment horizontal="center" vertical="center" shrinkToFit="1"/>
    </xf>
    <xf numFmtId="38" fontId="14" fillId="0" borderId="37" xfId="2" applyNumberFormat="1" applyFont="1" applyBorder="1" applyAlignment="1">
      <alignment horizontal="center" vertical="center" shrinkToFit="1"/>
    </xf>
    <xf numFmtId="0" fontId="14" fillId="0" borderId="36" xfId="2" applyFont="1" applyBorder="1" applyAlignment="1">
      <alignment horizontal="center" vertical="center" shrinkToFit="1"/>
    </xf>
    <xf numFmtId="38" fontId="14" fillId="0" borderId="17" xfId="2" applyNumberFormat="1" applyFont="1" applyBorder="1" applyAlignment="1">
      <alignment horizontal="center" vertical="center" shrinkToFit="1"/>
    </xf>
    <xf numFmtId="0" fontId="14" fillId="0" borderId="19" xfId="2" applyFont="1" applyBorder="1" applyAlignment="1">
      <alignment horizontal="center" vertical="center" shrinkToFit="1"/>
    </xf>
    <xf numFmtId="0" fontId="5" fillId="0" borderId="1" xfId="0" applyFont="1" applyBorder="1" applyAlignment="1">
      <alignment horizontal="center" vertical="center" shrinkToFit="1"/>
    </xf>
    <xf numFmtId="0" fontId="17" fillId="0" borderId="1" xfId="0" applyFont="1" applyBorder="1" applyAlignment="1">
      <alignment horizontal="center" vertical="center" shrinkToFit="1"/>
    </xf>
    <xf numFmtId="0" fontId="32" fillId="0" borderId="5" xfId="0" applyFont="1" applyBorder="1" applyAlignment="1">
      <alignment horizontal="left" vertical="center" shrinkToFit="1"/>
    </xf>
    <xf numFmtId="0" fontId="32" fillId="0" borderId="7" xfId="0" applyFont="1" applyBorder="1" applyAlignment="1">
      <alignment horizontal="left" vertical="center" shrinkToFit="1"/>
    </xf>
    <xf numFmtId="0" fontId="32" fillId="0" borderId="6" xfId="0" applyFont="1" applyBorder="1" applyAlignment="1">
      <alignment horizontal="left" vertical="center" shrinkToFit="1"/>
    </xf>
    <xf numFmtId="0" fontId="5" fillId="0" borderId="1" xfId="0" applyFont="1" applyBorder="1" applyAlignment="1">
      <alignment vertical="center" shrinkToFit="1"/>
    </xf>
    <xf numFmtId="0" fontId="3" fillId="0" borderId="5" xfId="1" applyFont="1" applyFill="1" applyBorder="1" applyAlignment="1" applyProtection="1">
      <alignment horizontal="left" vertical="center" shrinkToFit="1"/>
      <protection locked="0"/>
    </xf>
    <xf numFmtId="0" fontId="3" fillId="0" borderId="7" xfId="1" applyFont="1" applyFill="1" applyBorder="1" applyAlignment="1" applyProtection="1">
      <alignment horizontal="left" vertical="center" shrinkToFit="1"/>
      <protection locked="0"/>
    </xf>
    <xf numFmtId="0" fontId="3" fillId="0" borderId="6" xfId="1" applyFont="1" applyFill="1" applyBorder="1" applyAlignment="1" applyProtection="1">
      <alignment horizontal="left" vertical="center" shrinkToFit="1"/>
      <protection locked="0"/>
    </xf>
    <xf numFmtId="0" fontId="8" fillId="0" borderId="5" xfId="1" applyFont="1" applyFill="1" applyBorder="1" applyAlignment="1" applyProtection="1">
      <alignment horizontal="left" vertical="center" wrapText="1" shrinkToFit="1"/>
      <protection locked="0"/>
    </xf>
    <xf numFmtId="0" fontId="8" fillId="0" borderId="7" xfId="1" applyFont="1" applyFill="1" applyBorder="1" applyAlignment="1" applyProtection="1">
      <alignment horizontal="left" vertical="center" wrapText="1" shrinkToFit="1"/>
      <protection locked="0"/>
    </xf>
    <xf numFmtId="0" fontId="8" fillId="0" borderId="6" xfId="1" applyFont="1" applyFill="1" applyBorder="1" applyAlignment="1" applyProtection="1">
      <alignment horizontal="left" vertical="center" wrapText="1" shrinkToFit="1"/>
      <protection locked="0"/>
    </xf>
    <xf numFmtId="0" fontId="33" fillId="0" borderId="8" xfId="0" applyFont="1" applyBorder="1" applyAlignment="1">
      <alignment horizontal="left" vertical="center" shrinkToFit="1"/>
    </xf>
    <xf numFmtId="0" fontId="4" fillId="0" borderId="0" xfId="0" applyFont="1" applyBorder="1" applyAlignment="1">
      <alignment horizontal="left" shrinkToFit="1"/>
    </xf>
    <xf numFmtId="0" fontId="6" fillId="0" borderId="0" xfId="1" applyFont="1" applyFill="1" applyBorder="1" applyAlignment="1">
      <alignment horizontal="left" vertical="center" shrinkToFit="1"/>
    </xf>
    <xf numFmtId="0" fontId="31" fillId="0" borderId="0" xfId="1" applyFont="1" applyFill="1" applyBorder="1" applyAlignment="1">
      <alignment horizontal="left" vertical="center" shrinkToFit="1"/>
    </xf>
    <xf numFmtId="0" fontId="30" fillId="0" borderId="1" xfId="0" applyFont="1" applyBorder="1" applyAlignment="1">
      <alignment horizontal="center" vertical="center" shrinkToFit="1"/>
    </xf>
    <xf numFmtId="0" fontId="32" fillId="0" borderId="10" xfId="0" applyFont="1" applyBorder="1" applyAlignment="1">
      <alignment vertical="center" shrinkToFit="1"/>
    </xf>
    <xf numFmtId="0" fontId="32" fillId="0" borderId="11" xfId="0" applyFont="1" applyBorder="1" applyAlignment="1">
      <alignment vertical="center" shrinkToFit="1"/>
    </xf>
    <xf numFmtId="0" fontId="32" fillId="0" borderId="12" xfId="0" applyFont="1" applyBorder="1" applyAlignment="1">
      <alignment vertical="center" shrinkToFit="1"/>
    </xf>
    <xf numFmtId="0" fontId="11" fillId="3" borderId="5" xfId="2" applyFont="1" applyFill="1" applyBorder="1" applyAlignment="1">
      <alignment horizontal="center" vertical="center" shrinkToFit="1"/>
    </xf>
    <xf numFmtId="0" fontId="11" fillId="3" borderId="6" xfId="2" applyFont="1" applyFill="1" applyBorder="1" applyAlignment="1">
      <alignment horizontal="center" vertical="center" shrinkToFit="1"/>
    </xf>
    <xf numFmtId="177" fontId="11" fillId="3" borderId="5" xfId="2" applyNumberFormat="1" applyFont="1" applyFill="1" applyBorder="1" applyAlignment="1">
      <alignment horizontal="center" vertical="center" shrinkToFit="1"/>
    </xf>
    <xf numFmtId="177" fontId="11" fillId="3" borderId="7" xfId="2" applyNumberFormat="1" applyFont="1" applyFill="1" applyBorder="1" applyAlignment="1">
      <alignment horizontal="center" vertical="center" shrinkToFit="1"/>
    </xf>
    <xf numFmtId="177" fontId="11" fillId="3" borderId="6" xfId="2" applyNumberFormat="1" applyFont="1" applyFill="1" applyBorder="1" applyAlignment="1">
      <alignment horizontal="center" vertical="center" shrinkToFit="1"/>
    </xf>
    <xf numFmtId="0" fontId="23" fillId="0" borderId="2"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16" fillId="0" borderId="2" xfId="1" applyFont="1" applyFill="1" applyBorder="1" applyAlignment="1">
      <alignment horizontal="center" vertical="center" wrapText="1" shrinkToFit="1"/>
    </xf>
    <xf numFmtId="0" fontId="16" fillId="0" borderId="4" xfId="1" applyFont="1" applyFill="1" applyBorder="1" applyAlignment="1">
      <alignment horizontal="center" vertical="center" wrapText="1" shrinkToFit="1"/>
    </xf>
    <xf numFmtId="179" fontId="12" fillId="0" borderId="15" xfId="2" applyNumberFormat="1" applyFont="1" applyBorder="1" applyAlignment="1" applyProtection="1">
      <alignment horizontal="center" vertical="center" shrinkToFit="1"/>
      <protection locked="0"/>
    </xf>
    <xf numFmtId="179" fontId="12" fillId="0" borderId="7" xfId="2" applyNumberFormat="1" applyFont="1" applyBorder="1" applyAlignment="1" applyProtection="1">
      <alignment horizontal="center" vertical="center" shrinkToFit="1"/>
      <protection locked="0"/>
    </xf>
    <xf numFmtId="38" fontId="14" fillId="0" borderId="5" xfId="3" applyFont="1" applyBorder="1" applyAlignment="1">
      <alignment horizontal="center" vertical="center" shrinkToFit="1"/>
    </xf>
    <xf numFmtId="38" fontId="14" fillId="0" borderId="6" xfId="3" applyFont="1" applyBorder="1" applyAlignment="1">
      <alignment horizontal="center" vertical="center" shrinkToFit="1"/>
    </xf>
    <xf numFmtId="0" fontId="11" fillId="0" borderId="2" xfId="2" applyFont="1" applyBorder="1" applyAlignment="1">
      <alignment horizontal="center" vertical="center" textRotation="255" shrinkToFit="1"/>
    </xf>
    <xf numFmtId="0" fontId="11" fillId="0" borderId="3" xfId="2" applyFont="1" applyBorder="1" applyAlignment="1">
      <alignment horizontal="center" vertical="center" textRotation="255" shrinkToFit="1"/>
    </xf>
    <xf numFmtId="0" fontId="11" fillId="0" borderId="4" xfId="2" applyFont="1" applyBorder="1" applyAlignment="1">
      <alignment horizontal="center" vertical="center" textRotation="255" shrinkToFit="1"/>
    </xf>
    <xf numFmtId="0" fontId="16" fillId="0" borderId="5" xfId="2" applyFont="1" applyFill="1" applyBorder="1" applyAlignment="1">
      <alignment horizontal="left" vertical="center" wrapText="1" shrinkToFit="1"/>
    </xf>
    <xf numFmtId="0" fontId="5" fillId="0" borderId="6" xfId="2" applyFont="1" applyFill="1" applyBorder="1" applyAlignment="1">
      <alignment horizontal="left" vertical="center" wrapText="1" shrinkToFit="1"/>
    </xf>
    <xf numFmtId="0" fontId="16" fillId="0" borderId="13" xfId="2" applyFont="1" applyFill="1" applyBorder="1" applyAlignment="1">
      <alignment horizontal="left" vertical="center" wrapText="1" shrinkToFit="1"/>
    </xf>
    <xf numFmtId="0" fontId="5" fillId="0" borderId="9" xfId="2" applyFont="1" applyFill="1" applyBorder="1" applyAlignment="1">
      <alignment horizontal="left" vertical="center" wrapText="1" shrinkToFit="1"/>
    </xf>
    <xf numFmtId="0" fontId="5" fillId="0" borderId="10" xfId="2" applyFont="1" applyFill="1" applyBorder="1" applyAlignment="1">
      <alignment horizontal="left" vertical="center" wrapText="1" shrinkToFit="1"/>
    </xf>
    <xf numFmtId="0" fontId="5" fillId="0" borderId="12" xfId="2" applyFont="1" applyFill="1" applyBorder="1" applyAlignment="1">
      <alignment horizontal="left" vertical="center" wrapText="1" shrinkToFit="1"/>
    </xf>
    <xf numFmtId="0" fontId="16" fillId="0" borderId="13" xfId="2" applyFont="1" applyBorder="1" applyAlignment="1">
      <alignment horizontal="left" vertical="center" wrapText="1" shrinkToFit="1"/>
    </xf>
    <xf numFmtId="0" fontId="5" fillId="0" borderId="9" xfId="2" applyFont="1" applyBorder="1" applyAlignment="1">
      <alignment horizontal="left" vertical="center" wrapText="1" shrinkToFit="1"/>
    </xf>
    <xf numFmtId="0" fontId="5" fillId="0" borderId="10" xfId="2" applyFont="1" applyBorder="1" applyAlignment="1">
      <alignment horizontal="left" vertical="center" wrapText="1" shrinkToFit="1"/>
    </xf>
    <xf numFmtId="0" fontId="5" fillId="0" borderId="12" xfId="2" applyFont="1" applyBorder="1" applyAlignment="1">
      <alignment horizontal="left" vertical="center" wrapText="1" shrinkToFit="1"/>
    </xf>
    <xf numFmtId="0" fontId="21" fillId="0" borderId="2" xfId="2" applyFont="1" applyBorder="1" applyAlignment="1">
      <alignment horizontal="center" vertical="center" textRotation="255" shrinkToFit="1"/>
    </xf>
    <xf numFmtId="0" fontId="21" fillId="0" borderId="3" xfId="2" applyFont="1" applyBorder="1" applyAlignment="1">
      <alignment horizontal="center" vertical="center" textRotation="255" shrinkToFit="1"/>
    </xf>
    <xf numFmtId="0" fontId="12" fillId="0" borderId="15" xfId="2" applyNumberFormat="1" applyFont="1" applyBorder="1" applyAlignment="1" applyProtection="1">
      <alignment horizontal="center" vertical="center" shrinkToFit="1"/>
      <protection locked="0"/>
    </xf>
    <xf numFmtId="0" fontId="12" fillId="0" borderId="7" xfId="2" applyNumberFormat="1" applyFont="1" applyBorder="1" applyAlignment="1" applyProtection="1">
      <alignment horizontal="center" vertical="center" shrinkToFit="1"/>
      <protection locked="0"/>
    </xf>
    <xf numFmtId="176" fontId="7" fillId="0" borderId="2" xfId="1" applyNumberFormat="1" applyFont="1" applyFill="1" applyBorder="1" applyAlignment="1">
      <alignment horizontal="center" vertical="center" shrinkToFit="1"/>
    </xf>
    <xf numFmtId="176" fontId="7" fillId="0" borderId="4" xfId="1" applyNumberFormat="1" applyFont="1" applyFill="1" applyBorder="1" applyAlignment="1">
      <alignment horizontal="center" vertical="center" shrinkToFit="1"/>
    </xf>
    <xf numFmtId="0" fontId="5" fillId="0" borderId="2" xfId="2" applyFont="1" applyBorder="1" applyAlignment="1">
      <alignment horizontal="center" vertical="center" textRotation="255" wrapText="1"/>
    </xf>
    <xf numFmtId="0" fontId="5" fillId="0" borderId="3" xfId="2" applyFont="1" applyBorder="1" applyAlignment="1">
      <alignment horizontal="center" vertical="center" textRotation="255" wrapText="1"/>
    </xf>
    <xf numFmtId="0" fontId="5" fillId="0" borderId="4" xfId="2" applyFont="1" applyBorder="1" applyAlignment="1">
      <alignment horizontal="center" vertical="center" textRotation="255" wrapText="1"/>
    </xf>
    <xf numFmtId="179" fontId="14" fillId="0" borderId="15" xfId="2" applyNumberFormat="1" applyFont="1" applyBorder="1" applyAlignment="1">
      <alignment horizontal="center" vertical="center" wrapText="1" shrinkToFit="1"/>
    </xf>
    <xf numFmtId="179" fontId="14" fillId="0" borderId="7" xfId="2" applyNumberFormat="1" applyFont="1" applyBorder="1" applyAlignment="1">
      <alignment horizontal="center" vertical="center" wrapText="1" shrinkToFit="1"/>
    </xf>
    <xf numFmtId="0" fontId="5" fillId="0" borderId="16" xfId="2" applyFont="1" applyBorder="1" applyAlignment="1">
      <alignment horizontal="left" vertical="center" wrapText="1" shrinkToFit="1"/>
    </xf>
    <xf numFmtId="0" fontId="5" fillId="0" borderId="14" xfId="2" applyFont="1" applyBorder="1" applyAlignment="1">
      <alignment horizontal="left" vertical="center" wrapText="1" shrinkToFit="1"/>
    </xf>
    <xf numFmtId="0" fontId="27" fillId="0" borderId="4" xfId="2" applyFont="1" applyBorder="1" applyAlignment="1">
      <alignment horizontal="center" vertical="center" shrinkToFit="1"/>
    </xf>
    <xf numFmtId="0" fontId="19" fillId="0" borderId="4" xfId="2" applyFont="1" applyBorder="1" applyAlignment="1">
      <alignment horizontal="center" vertical="center" wrapText="1" shrinkToFit="1"/>
    </xf>
    <xf numFmtId="0" fontId="11" fillId="0" borderId="2" xfId="2" applyFont="1" applyBorder="1" applyAlignment="1">
      <alignment horizontal="center" vertical="center" textRotation="255" wrapText="1"/>
    </xf>
    <xf numFmtId="0" fontId="11" fillId="0" borderId="3" xfId="2" applyFont="1" applyBorder="1" applyAlignment="1">
      <alignment horizontal="center" vertical="center" textRotation="255" wrapText="1"/>
    </xf>
    <xf numFmtId="0" fontId="8" fillId="0" borderId="17" xfId="1" applyFont="1" applyFill="1" applyBorder="1" applyAlignment="1">
      <alignment horizontal="center" vertical="center" wrapText="1" shrinkToFit="1"/>
    </xf>
    <xf numFmtId="0" fontId="8" fillId="0" borderId="18" xfId="1" applyFont="1" applyFill="1" applyBorder="1" applyAlignment="1">
      <alignment horizontal="center" vertical="center" wrapText="1" shrinkToFit="1"/>
    </xf>
    <xf numFmtId="0" fontId="16" fillId="0" borderId="5" xfId="2" applyFont="1" applyBorder="1" applyAlignment="1">
      <alignment horizontal="left" vertical="center" wrapText="1" shrinkToFit="1"/>
    </xf>
    <xf numFmtId="0" fontId="5" fillId="0" borderId="6" xfId="2" applyFont="1" applyBorder="1" applyAlignment="1">
      <alignment horizontal="left" vertical="center" wrapText="1" shrinkToFit="1"/>
    </xf>
    <xf numFmtId="0" fontId="16" fillId="0" borderId="10" xfId="2" applyFont="1" applyBorder="1" applyAlignment="1">
      <alignment horizontal="left" vertical="center" wrapText="1" shrinkToFit="1"/>
    </xf>
    <xf numFmtId="0" fontId="12" fillId="0" borderId="23" xfId="2" applyNumberFormat="1" applyFont="1" applyBorder="1" applyAlignment="1" applyProtection="1">
      <alignment horizontal="center" vertical="center" shrinkToFit="1"/>
      <protection locked="0"/>
    </xf>
    <xf numFmtId="0" fontId="12" fillId="0" borderId="24" xfId="2" applyNumberFormat="1" applyFont="1" applyBorder="1" applyAlignment="1" applyProtection="1">
      <alignment horizontal="center" vertical="center" shrinkToFit="1"/>
      <protection locked="0"/>
    </xf>
    <xf numFmtId="179" fontId="14" fillId="0" borderId="17" xfId="2" applyNumberFormat="1" applyFont="1" applyBorder="1" applyAlignment="1">
      <alignment horizontal="center" vertical="center" shrinkToFit="1"/>
    </xf>
    <xf numFmtId="0" fontId="14" fillId="0" borderId="18" xfId="2" applyNumberFormat="1" applyFont="1" applyBorder="1" applyAlignment="1">
      <alignment horizontal="center" vertical="center" shrinkToFit="1"/>
    </xf>
    <xf numFmtId="0" fontId="7" fillId="0" borderId="11" xfId="1" applyFont="1" applyFill="1" applyBorder="1" applyAlignment="1">
      <alignment horizontal="left" vertical="center" wrapText="1" shrinkToFit="1"/>
    </xf>
    <xf numFmtId="0" fontId="13" fillId="0" borderId="11" xfId="2" applyFont="1" applyBorder="1" applyAlignment="1">
      <alignment horizontal="right" vertical="center" shrinkToFit="1"/>
    </xf>
    <xf numFmtId="0" fontId="27" fillId="0" borderId="4" xfId="2" applyFont="1" applyFill="1" applyBorder="1" applyAlignment="1">
      <alignment horizontal="center" vertical="center" shrinkToFit="1"/>
    </xf>
    <xf numFmtId="0" fontId="16" fillId="0" borderId="16" xfId="2" applyFont="1" applyBorder="1" applyAlignment="1">
      <alignment horizontal="left" vertical="center" wrapText="1" shrinkToFit="1"/>
    </xf>
    <xf numFmtId="0" fontId="11" fillId="0" borderId="4" xfId="2" applyFont="1" applyBorder="1" applyAlignment="1">
      <alignment horizontal="center" vertical="center" textRotation="255" wrapText="1"/>
    </xf>
    <xf numFmtId="0" fontId="8" fillId="0" borderId="19" xfId="1" applyFont="1" applyFill="1" applyBorder="1" applyAlignment="1">
      <alignment horizontal="center" vertical="center" wrapText="1" shrinkToFit="1"/>
    </xf>
    <xf numFmtId="0" fontId="12" fillId="0" borderId="17" xfId="2" applyNumberFormat="1" applyFont="1" applyBorder="1" applyAlignment="1">
      <alignment horizontal="center" vertical="center" shrinkToFit="1"/>
    </xf>
    <xf numFmtId="0" fontId="12" fillId="0" borderId="18" xfId="2" applyNumberFormat="1" applyFont="1" applyBorder="1" applyAlignment="1">
      <alignment horizontal="center" vertical="center" shrinkToFit="1"/>
    </xf>
    <xf numFmtId="179" fontId="12" fillId="0" borderId="17" xfId="2" applyNumberFormat="1" applyFont="1" applyBorder="1" applyAlignment="1">
      <alignment horizontal="center" vertical="center" shrinkToFit="1"/>
    </xf>
    <xf numFmtId="0" fontId="12" fillId="0" borderId="18" xfId="2" applyFont="1" applyBorder="1" applyAlignment="1">
      <alignment horizontal="center" vertical="center" shrinkToFit="1"/>
    </xf>
    <xf numFmtId="0" fontId="12" fillId="0" borderId="11" xfId="2" applyNumberFormat="1" applyFont="1" applyBorder="1" applyAlignment="1" applyProtection="1">
      <alignment horizontal="center" vertical="center" shrinkToFit="1"/>
      <protection locked="0"/>
    </xf>
    <xf numFmtId="0" fontId="14" fillId="0" borderId="15" xfId="2" applyNumberFormat="1" applyFont="1" applyBorder="1" applyAlignment="1" applyProtection="1">
      <alignment horizontal="center" vertical="center" shrinkToFit="1"/>
      <protection locked="0"/>
    </xf>
    <xf numFmtId="0" fontId="14" fillId="0" borderId="7" xfId="2" applyNumberFormat="1" applyFont="1" applyBorder="1" applyAlignment="1" applyProtection="1">
      <alignment horizontal="center" vertical="center" shrinkToFit="1"/>
      <protection locked="0"/>
    </xf>
    <xf numFmtId="0" fontId="14" fillId="0" borderId="15" xfId="2" applyFont="1" applyBorder="1" applyAlignment="1">
      <alignment horizontal="center" vertical="center" shrinkToFit="1"/>
    </xf>
    <xf numFmtId="0" fontId="14" fillId="0" borderId="7" xfId="2" applyFont="1" applyBorder="1" applyAlignment="1">
      <alignment horizontal="center" vertical="center" shrinkToFit="1"/>
    </xf>
    <xf numFmtId="0" fontId="12" fillId="0" borderId="15"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5" xfId="2" applyNumberFormat="1" applyFont="1" applyBorder="1" applyAlignment="1">
      <alignment horizontal="center" vertical="center" shrinkToFit="1"/>
    </xf>
    <xf numFmtId="0" fontId="12" fillId="0" borderId="7" xfId="2" applyNumberFormat="1" applyFont="1" applyBorder="1" applyAlignment="1">
      <alignment horizontal="center" vertical="center" shrinkToFit="1"/>
    </xf>
    <xf numFmtId="0" fontId="4" fillId="0" borderId="2" xfId="2" applyFont="1" applyBorder="1" applyAlignment="1">
      <alignment horizontal="center" vertical="center" textRotation="255" shrinkToFit="1"/>
    </xf>
    <xf numFmtId="0" fontId="4" fillId="0" borderId="3" xfId="2" applyFont="1" applyBorder="1" applyAlignment="1">
      <alignment horizontal="center" vertical="center" textRotation="255" shrinkToFit="1"/>
    </xf>
    <xf numFmtId="0" fontId="4" fillId="0" borderId="4" xfId="2" applyFont="1" applyBorder="1" applyAlignment="1">
      <alignment horizontal="center" vertical="center" textRotation="255" shrinkToFit="1"/>
    </xf>
    <xf numFmtId="0" fontId="5" fillId="0" borderId="5" xfId="2" applyFont="1" applyBorder="1" applyAlignment="1">
      <alignment horizontal="left" vertical="center" wrapText="1" shrinkToFit="1"/>
    </xf>
    <xf numFmtId="0" fontId="16" fillId="0" borderId="9" xfId="2" applyFont="1" applyBorder="1" applyAlignment="1">
      <alignment horizontal="left" vertical="center" wrapText="1" shrinkToFit="1"/>
    </xf>
    <xf numFmtId="0" fontId="16" fillId="0" borderId="14" xfId="2" applyFont="1" applyBorder="1" applyAlignment="1">
      <alignment horizontal="left" vertical="center" wrapText="1" shrinkToFit="1"/>
    </xf>
    <xf numFmtId="0" fontId="16" fillId="0" borderId="12" xfId="2" applyFont="1" applyBorder="1" applyAlignment="1">
      <alignment horizontal="left" vertical="center" wrapText="1" shrinkToFit="1"/>
    </xf>
    <xf numFmtId="179" fontId="5" fillId="0" borderId="33" xfId="2" applyNumberFormat="1" applyFont="1" applyBorder="1" applyAlignment="1">
      <alignment horizontal="left" vertical="center" wrapText="1" shrinkToFit="1"/>
    </xf>
    <xf numFmtId="179" fontId="5" fillId="0" borderId="22" xfId="2" applyNumberFormat="1" applyFont="1" applyBorder="1" applyAlignment="1">
      <alignment horizontal="left" vertical="center" wrapText="1" shrinkToFit="1"/>
    </xf>
    <xf numFmtId="179" fontId="5" fillId="0" borderId="34" xfId="2" applyNumberFormat="1" applyFont="1" applyBorder="1" applyAlignment="1">
      <alignment horizontal="left" vertical="center" wrapText="1" shrinkToFit="1"/>
    </xf>
    <xf numFmtId="179" fontId="5" fillId="0" borderId="23" xfId="2" applyNumberFormat="1" applyFont="1" applyBorder="1" applyAlignment="1">
      <alignment horizontal="left" vertical="center" wrapText="1" shrinkToFit="1"/>
    </xf>
    <xf numFmtId="179" fontId="5" fillId="0" borderId="24" xfId="2" applyNumberFormat="1" applyFont="1" applyBorder="1" applyAlignment="1">
      <alignment horizontal="left" vertical="center" wrapText="1" shrinkToFit="1"/>
    </xf>
    <xf numFmtId="179" fontId="5" fillId="0" borderId="36" xfId="2" applyNumberFormat="1" applyFont="1" applyBorder="1" applyAlignment="1">
      <alignment horizontal="left" vertical="center" wrapText="1" shrinkToFit="1"/>
    </xf>
    <xf numFmtId="0" fontId="12" fillId="0" borderId="8" xfId="2" applyNumberFormat="1" applyFont="1" applyBorder="1" applyAlignment="1" applyProtection="1">
      <alignment horizontal="center" vertical="center" shrinkToFit="1"/>
      <protection locked="0"/>
    </xf>
    <xf numFmtId="0" fontId="23" fillId="0" borderId="3" xfId="1" applyFont="1" applyFill="1" applyBorder="1" applyAlignment="1">
      <alignment horizontal="center" vertical="center" shrinkToFit="1"/>
    </xf>
    <xf numFmtId="0" fontId="16" fillId="0" borderId="3" xfId="1" applyFont="1" applyFill="1" applyBorder="1" applyAlignment="1">
      <alignment horizontal="center" vertical="center" wrapText="1" shrinkToFit="1"/>
    </xf>
    <xf numFmtId="0" fontId="31" fillId="0" borderId="11" xfId="1" applyFont="1" applyFill="1" applyBorder="1" applyAlignment="1">
      <alignment horizontal="left" vertical="center" shrinkToFit="1"/>
    </xf>
    <xf numFmtId="0" fontId="17" fillId="0" borderId="11" xfId="0" applyFont="1" applyBorder="1" applyAlignment="1">
      <alignment vertical="center" shrinkToFit="1"/>
    </xf>
    <xf numFmtId="0" fontId="30" fillId="0" borderId="7" xfId="0" applyFont="1" applyBorder="1" applyAlignment="1">
      <alignment horizontal="center" vertical="center" shrinkToFit="1"/>
    </xf>
    <xf numFmtId="0" fontId="30" fillId="0" borderId="11" xfId="0" applyFont="1" applyBorder="1" applyAlignment="1">
      <alignment horizontal="center" vertical="center" shrinkToFit="1"/>
    </xf>
    <xf numFmtId="0" fontId="17" fillId="0" borderId="11" xfId="0" applyFont="1" applyBorder="1" applyAlignment="1">
      <alignment horizontal="center" vertical="center" shrinkToFit="1"/>
    </xf>
    <xf numFmtId="0" fontId="31" fillId="0" borderId="0" xfId="1" applyFont="1" applyFill="1" applyBorder="1" applyAlignment="1">
      <alignment vertical="center" shrinkToFit="1"/>
    </xf>
  </cellXfs>
  <cellStyles count="4">
    <cellStyle name="桁区切り" xfId="3" builtinId="6"/>
    <cellStyle name="標準" xfId="0" builtinId="0"/>
    <cellStyle name="標準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
  <sheetViews>
    <sheetView tabSelected="1" view="pageBreakPreview" zoomScaleNormal="70" zoomScaleSheetLayoutView="100" zoomScalePageLayoutView="150" workbookViewId="0">
      <selection activeCell="H2" sqref="H2"/>
    </sheetView>
  </sheetViews>
  <sheetFormatPr defaultColWidth="8.875" defaultRowHeight="24" customHeight="1" x14ac:dyDescent="0.15"/>
  <cols>
    <col min="1" max="1" width="4.5" style="34" customWidth="1"/>
    <col min="2" max="2" width="17.125" style="34" customWidth="1"/>
    <col min="3" max="3" width="16.375" style="35" customWidth="1"/>
    <col min="4" max="5" width="3.75" style="34" customWidth="1"/>
    <col min="6" max="6" width="10.75" style="35" customWidth="1"/>
    <col min="7" max="7" width="4.875" style="36" customWidth="1"/>
    <col min="8" max="8" width="5.375" style="37" customWidth="1"/>
    <col min="9" max="9" width="3.875" style="34" customWidth="1"/>
    <col min="10" max="10" width="3.875" style="30" customWidth="1"/>
    <col min="11" max="20" width="3" style="30" customWidth="1"/>
    <col min="21" max="21" width="3" style="18" customWidth="1"/>
    <col min="22" max="22" width="3.125" style="18" customWidth="1"/>
    <col min="23" max="23" width="9.125" style="18" customWidth="1"/>
    <col min="24" max="24" width="13" style="18" customWidth="1"/>
    <col min="25" max="25" width="15.75" style="18" customWidth="1"/>
    <col min="26" max="256" width="8.875" style="18"/>
    <col min="257" max="257" width="5.625" style="18" customWidth="1"/>
    <col min="258" max="259" width="16.375" style="18" customWidth="1"/>
    <col min="260" max="260" width="4.125" style="18" customWidth="1"/>
    <col min="261" max="261" width="4.125" style="18" bestFit="1" customWidth="1"/>
    <col min="262" max="262" width="10.75" style="18" customWidth="1"/>
    <col min="263" max="264" width="5.625" style="18" bestFit="1" customWidth="1"/>
    <col min="265" max="265" width="4.5" style="18" customWidth="1"/>
    <col min="266" max="278" width="3.375" style="18" customWidth="1"/>
    <col min="279" max="279" width="15.875" style="18" customWidth="1"/>
    <col min="280" max="280" width="0.625" style="18" customWidth="1"/>
    <col min="281" max="512" width="8.875" style="18"/>
    <col min="513" max="513" width="5.625" style="18" customWidth="1"/>
    <col min="514" max="515" width="16.375" style="18" customWidth="1"/>
    <col min="516" max="516" width="4.125" style="18" customWidth="1"/>
    <col min="517" max="517" width="4.125" style="18" bestFit="1" customWidth="1"/>
    <col min="518" max="518" width="10.75" style="18" customWidth="1"/>
    <col min="519" max="520" width="5.625" style="18" bestFit="1" customWidth="1"/>
    <col min="521" max="521" width="4.5" style="18" customWidth="1"/>
    <col min="522" max="534" width="3.375" style="18" customWidth="1"/>
    <col min="535" max="535" width="15.875" style="18" customWidth="1"/>
    <col min="536" max="536" width="0.625" style="18" customWidth="1"/>
    <col min="537" max="768" width="8.875" style="18"/>
    <col min="769" max="769" width="5.625" style="18" customWidth="1"/>
    <col min="770" max="771" width="16.375" style="18" customWidth="1"/>
    <col min="772" max="772" width="4.125" style="18" customWidth="1"/>
    <col min="773" max="773" width="4.125" style="18" bestFit="1" customWidth="1"/>
    <col min="774" max="774" width="10.75" style="18" customWidth="1"/>
    <col min="775" max="776" width="5.625" style="18" bestFit="1" customWidth="1"/>
    <col min="777" max="777" width="4.5" style="18" customWidth="1"/>
    <col min="778" max="790" width="3.375" style="18" customWidth="1"/>
    <col min="791" max="791" width="15.875" style="18" customWidth="1"/>
    <col min="792" max="792" width="0.625" style="18" customWidth="1"/>
    <col min="793" max="1024" width="8.875" style="18"/>
    <col min="1025" max="1025" width="5.625" style="18" customWidth="1"/>
    <col min="1026" max="1027" width="16.375" style="18" customWidth="1"/>
    <col min="1028" max="1028" width="4.125" style="18" customWidth="1"/>
    <col min="1029" max="1029" width="4.125" style="18" bestFit="1" customWidth="1"/>
    <col min="1030" max="1030" width="10.75" style="18" customWidth="1"/>
    <col min="1031" max="1032" width="5.625" style="18" bestFit="1" customWidth="1"/>
    <col min="1033" max="1033" width="4.5" style="18" customWidth="1"/>
    <col min="1034" max="1046" width="3.375" style="18" customWidth="1"/>
    <col min="1047" max="1047" width="15.875" style="18" customWidth="1"/>
    <col min="1048" max="1048" width="0.625" style="18" customWidth="1"/>
    <col min="1049" max="1280" width="8.875" style="18"/>
    <col min="1281" max="1281" width="5.625" style="18" customWidth="1"/>
    <col min="1282" max="1283" width="16.375" style="18" customWidth="1"/>
    <col min="1284" max="1284" width="4.125" style="18" customWidth="1"/>
    <col min="1285" max="1285" width="4.125" style="18" bestFit="1" customWidth="1"/>
    <col min="1286" max="1286" width="10.75" style="18" customWidth="1"/>
    <col min="1287" max="1288" width="5.625" style="18" bestFit="1" customWidth="1"/>
    <col min="1289" max="1289" width="4.5" style="18" customWidth="1"/>
    <col min="1290" max="1302" width="3.375" style="18" customWidth="1"/>
    <col min="1303" max="1303" width="15.875" style="18" customWidth="1"/>
    <col min="1304" max="1304" width="0.625" style="18" customWidth="1"/>
    <col min="1305" max="1536" width="8.875" style="18"/>
    <col min="1537" max="1537" width="5.625" style="18" customWidth="1"/>
    <col min="1538" max="1539" width="16.375" style="18" customWidth="1"/>
    <col min="1540" max="1540" width="4.125" style="18" customWidth="1"/>
    <col min="1541" max="1541" width="4.125" style="18" bestFit="1" customWidth="1"/>
    <col min="1542" max="1542" width="10.75" style="18" customWidth="1"/>
    <col min="1543" max="1544" width="5.625" style="18" bestFit="1" customWidth="1"/>
    <col min="1545" max="1545" width="4.5" style="18" customWidth="1"/>
    <col min="1546" max="1558" width="3.375" style="18" customWidth="1"/>
    <col min="1559" max="1559" width="15.875" style="18" customWidth="1"/>
    <col min="1560" max="1560" width="0.625" style="18" customWidth="1"/>
    <col min="1561" max="1792" width="8.875" style="18"/>
    <col min="1793" max="1793" width="5.625" style="18" customWidth="1"/>
    <col min="1794" max="1795" width="16.375" style="18" customWidth="1"/>
    <col min="1796" max="1796" width="4.125" style="18" customWidth="1"/>
    <col min="1797" max="1797" width="4.125" style="18" bestFit="1" customWidth="1"/>
    <col min="1798" max="1798" width="10.75" style="18" customWidth="1"/>
    <col min="1799" max="1800" width="5.625" style="18" bestFit="1" customWidth="1"/>
    <col min="1801" max="1801" width="4.5" style="18" customWidth="1"/>
    <col min="1802" max="1814" width="3.375" style="18" customWidth="1"/>
    <col min="1815" max="1815" width="15.875" style="18" customWidth="1"/>
    <col min="1816" max="1816" width="0.625" style="18" customWidth="1"/>
    <col min="1817" max="2048" width="8.875" style="18"/>
    <col min="2049" max="2049" width="5.625" style="18" customWidth="1"/>
    <col min="2050" max="2051" width="16.375" style="18" customWidth="1"/>
    <col min="2052" max="2052" width="4.125" style="18" customWidth="1"/>
    <col min="2053" max="2053" width="4.125" style="18" bestFit="1" customWidth="1"/>
    <col min="2054" max="2054" width="10.75" style="18" customWidth="1"/>
    <col min="2055" max="2056" width="5.625" style="18" bestFit="1" customWidth="1"/>
    <col min="2057" max="2057" width="4.5" style="18" customWidth="1"/>
    <col min="2058" max="2070" width="3.375" style="18" customWidth="1"/>
    <col min="2071" max="2071" width="15.875" style="18" customWidth="1"/>
    <col min="2072" max="2072" width="0.625" style="18" customWidth="1"/>
    <col min="2073" max="2304" width="8.875" style="18"/>
    <col min="2305" max="2305" width="5.625" style="18" customWidth="1"/>
    <col min="2306" max="2307" width="16.375" style="18" customWidth="1"/>
    <col min="2308" max="2308" width="4.125" style="18" customWidth="1"/>
    <col min="2309" max="2309" width="4.125" style="18" bestFit="1" customWidth="1"/>
    <col min="2310" max="2310" width="10.75" style="18" customWidth="1"/>
    <col min="2311" max="2312" width="5.625" style="18" bestFit="1" customWidth="1"/>
    <col min="2313" max="2313" width="4.5" style="18" customWidth="1"/>
    <col min="2314" max="2326" width="3.375" style="18" customWidth="1"/>
    <col min="2327" max="2327" width="15.875" style="18" customWidth="1"/>
    <col min="2328" max="2328" width="0.625" style="18" customWidth="1"/>
    <col min="2329" max="2560" width="8.875" style="18"/>
    <col min="2561" max="2561" width="5.625" style="18" customWidth="1"/>
    <col min="2562" max="2563" width="16.375" style="18" customWidth="1"/>
    <col min="2564" max="2564" width="4.125" style="18" customWidth="1"/>
    <col min="2565" max="2565" width="4.125" style="18" bestFit="1" customWidth="1"/>
    <col min="2566" max="2566" width="10.75" style="18" customWidth="1"/>
    <col min="2567" max="2568" width="5.625" style="18" bestFit="1" customWidth="1"/>
    <col min="2569" max="2569" width="4.5" style="18" customWidth="1"/>
    <col min="2570" max="2582" width="3.375" style="18" customWidth="1"/>
    <col min="2583" max="2583" width="15.875" style="18" customWidth="1"/>
    <col min="2584" max="2584" width="0.625" style="18" customWidth="1"/>
    <col min="2585" max="2816" width="8.875" style="18"/>
    <col min="2817" max="2817" width="5.625" style="18" customWidth="1"/>
    <col min="2818" max="2819" width="16.375" style="18" customWidth="1"/>
    <col min="2820" max="2820" width="4.125" style="18" customWidth="1"/>
    <col min="2821" max="2821" width="4.125" style="18" bestFit="1" customWidth="1"/>
    <col min="2822" max="2822" width="10.75" style="18" customWidth="1"/>
    <col min="2823" max="2824" width="5.625" style="18" bestFit="1" customWidth="1"/>
    <col min="2825" max="2825" width="4.5" style="18" customWidth="1"/>
    <col min="2826" max="2838" width="3.375" style="18" customWidth="1"/>
    <col min="2839" max="2839" width="15.875" style="18" customWidth="1"/>
    <col min="2840" max="2840" width="0.625" style="18" customWidth="1"/>
    <col min="2841" max="3072" width="8.875" style="18"/>
    <col min="3073" max="3073" width="5.625" style="18" customWidth="1"/>
    <col min="3074" max="3075" width="16.375" style="18" customWidth="1"/>
    <col min="3076" max="3076" width="4.125" style="18" customWidth="1"/>
    <col min="3077" max="3077" width="4.125" style="18" bestFit="1" customWidth="1"/>
    <col min="3078" max="3078" width="10.75" style="18" customWidth="1"/>
    <col min="3079" max="3080" width="5.625" style="18" bestFit="1" customWidth="1"/>
    <col min="3081" max="3081" width="4.5" style="18" customWidth="1"/>
    <col min="3082" max="3094" width="3.375" style="18" customWidth="1"/>
    <col min="3095" max="3095" width="15.875" style="18" customWidth="1"/>
    <col min="3096" max="3096" width="0.625" style="18" customWidth="1"/>
    <col min="3097" max="3328" width="8.875" style="18"/>
    <col min="3329" max="3329" width="5.625" style="18" customWidth="1"/>
    <col min="3330" max="3331" width="16.375" style="18" customWidth="1"/>
    <col min="3332" max="3332" width="4.125" style="18" customWidth="1"/>
    <col min="3333" max="3333" width="4.125" style="18" bestFit="1" customWidth="1"/>
    <col min="3334" max="3334" width="10.75" style="18" customWidth="1"/>
    <col min="3335" max="3336" width="5.625" style="18" bestFit="1" customWidth="1"/>
    <col min="3337" max="3337" width="4.5" style="18" customWidth="1"/>
    <col min="3338" max="3350" width="3.375" style="18" customWidth="1"/>
    <col min="3351" max="3351" width="15.875" style="18" customWidth="1"/>
    <col min="3352" max="3352" width="0.625" style="18" customWidth="1"/>
    <col min="3353" max="3584" width="8.875" style="18"/>
    <col min="3585" max="3585" width="5.625" style="18" customWidth="1"/>
    <col min="3586" max="3587" width="16.375" style="18" customWidth="1"/>
    <col min="3588" max="3588" width="4.125" style="18" customWidth="1"/>
    <col min="3589" max="3589" width="4.125" style="18" bestFit="1" customWidth="1"/>
    <col min="3590" max="3590" width="10.75" style="18" customWidth="1"/>
    <col min="3591" max="3592" width="5.625" style="18" bestFit="1" customWidth="1"/>
    <col min="3593" max="3593" width="4.5" style="18" customWidth="1"/>
    <col min="3594" max="3606" width="3.375" style="18" customWidth="1"/>
    <col min="3607" max="3607" width="15.875" style="18" customWidth="1"/>
    <col min="3608" max="3608" width="0.625" style="18" customWidth="1"/>
    <col min="3609" max="3840" width="8.875" style="18"/>
    <col min="3841" max="3841" width="5.625" style="18" customWidth="1"/>
    <col min="3842" max="3843" width="16.375" style="18" customWidth="1"/>
    <col min="3844" max="3844" width="4.125" style="18" customWidth="1"/>
    <col min="3845" max="3845" width="4.125" style="18" bestFit="1" customWidth="1"/>
    <col min="3846" max="3846" width="10.75" style="18" customWidth="1"/>
    <col min="3847" max="3848" width="5.625" style="18" bestFit="1" customWidth="1"/>
    <col min="3849" max="3849" width="4.5" style="18" customWidth="1"/>
    <col min="3850" max="3862" width="3.375" style="18" customWidth="1"/>
    <col min="3863" max="3863" width="15.875" style="18" customWidth="1"/>
    <col min="3864" max="3864" width="0.625" style="18" customWidth="1"/>
    <col min="3865" max="4096" width="8.875" style="18"/>
    <col min="4097" max="4097" width="5.625" style="18" customWidth="1"/>
    <col min="4098" max="4099" width="16.375" style="18" customWidth="1"/>
    <col min="4100" max="4100" width="4.125" style="18" customWidth="1"/>
    <col min="4101" max="4101" width="4.125" style="18" bestFit="1" customWidth="1"/>
    <col min="4102" max="4102" width="10.75" style="18" customWidth="1"/>
    <col min="4103" max="4104" width="5.625" style="18" bestFit="1" customWidth="1"/>
    <col min="4105" max="4105" width="4.5" style="18" customWidth="1"/>
    <col min="4106" max="4118" width="3.375" style="18" customWidth="1"/>
    <col min="4119" max="4119" width="15.875" style="18" customWidth="1"/>
    <col min="4120" max="4120" width="0.625" style="18" customWidth="1"/>
    <col min="4121" max="4352" width="8.875" style="18"/>
    <col min="4353" max="4353" width="5.625" style="18" customWidth="1"/>
    <col min="4354" max="4355" width="16.375" style="18" customWidth="1"/>
    <col min="4356" max="4356" width="4.125" style="18" customWidth="1"/>
    <col min="4357" max="4357" width="4.125" style="18" bestFit="1" customWidth="1"/>
    <col min="4358" max="4358" width="10.75" style="18" customWidth="1"/>
    <col min="4359" max="4360" width="5.625" style="18" bestFit="1" customWidth="1"/>
    <col min="4361" max="4361" width="4.5" style="18" customWidth="1"/>
    <col min="4362" max="4374" width="3.375" style="18" customWidth="1"/>
    <col min="4375" max="4375" width="15.875" style="18" customWidth="1"/>
    <col min="4376" max="4376" width="0.625" style="18" customWidth="1"/>
    <col min="4377" max="4608" width="8.875" style="18"/>
    <col min="4609" max="4609" width="5.625" style="18" customWidth="1"/>
    <col min="4610" max="4611" width="16.375" style="18" customWidth="1"/>
    <col min="4612" max="4612" width="4.125" style="18" customWidth="1"/>
    <col min="4613" max="4613" width="4.125" style="18" bestFit="1" customWidth="1"/>
    <col min="4614" max="4614" width="10.75" style="18" customWidth="1"/>
    <col min="4615" max="4616" width="5.625" style="18" bestFit="1" customWidth="1"/>
    <col min="4617" max="4617" width="4.5" style="18" customWidth="1"/>
    <col min="4618" max="4630" width="3.375" style="18" customWidth="1"/>
    <col min="4631" max="4631" width="15.875" style="18" customWidth="1"/>
    <col min="4632" max="4632" width="0.625" style="18" customWidth="1"/>
    <col min="4633" max="4864" width="8.875" style="18"/>
    <col min="4865" max="4865" width="5.625" style="18" customWidth="1"/>
    <col min="4866" max="4867" width="16.375" style="18" customWidth="1"/>
    <col min="4868" max="4868" width="4.125" style="18" customWidth="1"/>
    <col min="4869" max="4869" width="4.125" style="18" bestFit="1" customWidth="1"/>
    <col min="4870" max="4870" width="10.75" style="18" customWidth="1"/>
    <col min="4871" max="4872" width="5.625" style="18" bestFit="1" customWidth="1"/>
    <col min="4873" max="4873" width="4.5" style="18" customWidth="1"/>
    <col min="4874" max="4886" width="3.375" style="18" customWidth="1"/>
    <col min="4887" max="4887" width="15.875" style="18" customWidth="1"/>
    <col min="4888" max="4888" width="0.625" style="18" customWidth="1"/>
    <col min="4889" max="5120" width="8.875" style="18"/>
    <col min="5121" max="5121" width="5.625" style="18" customWidth="1"/>
    <col min="5122" max="5123" width="16.375" style="18" customWidth="1"/>
    <col min="5124" max="5124" width="4.125" style="18" customWidth="1"/>
    <col min="5125" max="5125" width="4.125" style="18" bestFit="1" customWidth="1"/>
    <col min="5126" max="5126" width="10.75" style="18" customWidth="1"/>
    <col min="5127" max="5128" width="5.625" style="18" bestFit="1" customWidth="1"/>
    <col min="5129" max="5129" width="4.5" style="18" customWidth="1"/>
    <col min="5130" max="5142" width="3.375" style="18" customWidth="1"/>
    <col min="5143" max="5143" width="15.875" style="18" customWidth="1"/>
    <col min="5144" max="5144" width="0.625" style="18" customWidth="1"/>
    <col min="5145" max="5376" width="8.875" style="18"/>
    <col min="5377" max="5377" width="5.625" style="18" customWidth="1"/>
    <col min="5378" max="5379" width="16.375" style="18" customWidth="1"/>
    <col min="5380" max="5380" width="4.125" style="18" customWidth="1"/>
    <col min="5381" max="5381" width="4.125" style="18" bestFit="1" customWidth="1"/>
    <col min="5382" max="5382" width="10.75" style="18" customWidth="1"/>
    <col min="5383" max="5384" width="5.625" style="18" bestFit="1" customWidth="1"/>
    <col min="5385" max="5385" width="4.5" style="18" customWidth="1"/>
    <col min="5386" max="5398" width="3.375" style="18" customWidth="1"/>
    <col min="5399" max="5399" width="15.875" style="18" customWidth="1"/>
    <col min="5400" max="5400" width="0.625" style="18" customWidth="1"/>
    <col min="5401" max="5632" width="8.875" style="18"/>
    <col min="5633" max="5633" width="5.625" style="18" customWidth="1"/>
    <col min="5634" max="5635" width="16.375" style="18" customWidth="1"/>
    <col min="5636" max="5636" width="4.125" style="18" customWidth="1"/>
    <col min="5637" max="5637" width="4.125" style="18" bestFit="1" customWidth="1"/>
    <col min="5638" max="5638" width="10.75" style="18" customWidth="1"/>
    <col min="5639" max="5640" width="5.625" style="18" bestFit="1" customWidth="1"/>
    <col min="5641" max="5641" width="4.5" style="18" customWidth="1"/>
    <col min="5642" max="5654" width="3.375" style="18" customWidth="1"/>
    <col min="5655" max="5655" width="15.875" style="18" customWidth="1"/>
    <col min="5656" max="5656" width="0.625" style="18" customWidth="1"/>
    <col min="5657" max="5888" width="8.875" style="18"/>
    <col min="5889" max="5889" width="5.625" style="18" customWidth="1"/>
    <col min="5890" max="5891" width="16.375" style="18" customWidth="1"/>
    <col min="5892" max="5892" width="4.125" style="18" customWidth="1"/>
    <col min="5893" max="5893" width="4.125" style="18" bestFit="1" customWidth="1"/>
    <col min="5894" max="5894" width="10.75" style="18" customWidth="1"/>
    <col min="5895" max="5896" width="5.625" style="18" bestFit="1" customWidth="1"/>
    <col min="5897" max="5897" width="4.5" style="18" customWidth="1"/>
    <col min="5898" max="5910" width="3.375" style="18" customWidth="1"/>
    <col min="5911" max="5911" width="15.875" style="18" customWidth="1"/>
    <col min="5912" max="5912" width="0.625" style="18" customWidth="1"/>
    <col min="5913" max="6144" width="8.875" style="18"/>
    <col min="6145" max="6145" width="5.625" style="18" customWidth="1"/>
    <col min="6146" max="6147" width="16.375" style="18" customWidth="1"/>
    <col min="6148" max="6148" width="4.125" style="18" customWidth="1"/>
    <col min="6149" max="6149" width="4.125" style="18" bestFit="1" customWidth="1"/>
    <col min="6150" max="6150" width="10.75" style="18" customWidth="1"/>
    <col min="6151" max="6152" width="5.625" style="18" bestFit="1" customWidth="1"/>
    <col min="6153" max="6153" width="4.5" style="18" customWidth="1"/>
    <col min="6154" max="6166" width="3.375" style="18" customWidth="1"/>
    <col min="6167" max="6167" width="15.875" style="18" customWidth="1"/>
    <col min="6168" max="6168" width="0.625" style="18" customWidth="1"/>
    <col min="6169" max="6400" width="8.875" style="18"/>
    <col min="6401" max="6401" width="5.625" style="18" customWidth="1"/>
    <col min="6402" max="6403" width="16.375" style="18" customWidth="1"/>
    <col min="6404" max="6404" width="4.125" style="18" customWidth="1"/>
    <col min="6405" max="6405" width="4.125" style="18" bestFit="1" customWidth="1"/>
    <col min="6406" max="6406" width="10.75" style="18" customWidth="1"/>
    <col min="6407" max="6408" width="5.625" style="18" bestFit="1" customWidth="1"/>
    <col min="6409" max="6409" width="4.5" style="18" customWidth="1"/>
    <col min="6410" max="6422" width="3.375" style="18" customWidth="1"/>
    <col min="6423" max="6423" width="15.875" style="18" customWidth="1"/>
    <col min="6424" max="6424" width="0.625" style="18" customWidth="1"/>
    <col min="6425" max="6656" width="8.875" style="18"/>
    <col min="6657" max="6657" width="5.625" style="18" customWidth="1"/>
    <col min="6658" max="6659" width="16.375" style="18" customWidth="1"/>
    <col min="6660" max="6660" width="4.125" style="18" customWidth="1"/>
    <col min="6661" max="6661" width="4.125" style="18" bestFit="1" customWidth="1"/>
    <col min="6662" max="6662" width="10.75" style="18" customWidth="1"/>
    <col min="6663" max="6664" width="5.625" style="18" bestFit="1" customWidth="1"/>
    <col min="6665" max="6665" width="4.5" style="18" customWidth="1"/>
    <col min="6666" max="6678" width="3.375" style="18" customWidth="1"/>
    <col min="6679" max="6679" width="15.875" style="18" customWidth="1"/>
    <col min="6680" max="6680" width="0.625" style="18" customWidth="1"/>
    <col min="6681" max="6912" width="8.875" style="18"/>
    <col min="6913" max="6913" width="5.625" style="18" customWidth="1"/>
    <col min="6914" max="6915" width="16.375" style="18" customWidth="1"/>
    <col min="6916" max="6916" width="4.125" style="18" customWidth="1"/>
    <col min="6917" max="6917" width="4.125" style="18" bestFit="1" customWidth="1"/>
    <col min="6918" max="6918" width="10.75" style="18" customWidth="1"/>
    <col min="6919" max="6920" width="5.625" style="18" bestFit="1" customWidth="1"/>
    <col min="6921" max="6921" width="4.5" style="18" customWidth="1"/>
    <col min="6922" max="6934" width="3.375" style="18" customWidth="1"/>
    <col min="6935" max="6935" width="15.875" style="18" customWidth="1"/>
    <col min="6936" max="6936" width="0.625" style="18" customWidth="1"/>
    <col min="6937" max="7168" width="8.875" style="18"/>
    <col min="7169" max="7169" width="5.625" style="18" customWidth="1"/>
    <col min="7170" max="7171" width="16.375" style="18" customWidth="1"/>
    <col min="7172" max="7172" width="4.125" style="18" customWidth="1"/>
    <col min="7173" max="7173" width="4.125" style="18" bestFit="1" customWidth="1"/>
    <col min="7174" max="7174" width="10.75" style="18" customWidth="1"/>
    <col min="7175" max="7176" width="5.625" style="18" bestFit="1" customWidth="1"/>
    <col min="7177" max="7177" width="4.5" style="18" customWidth="1"/>
    <col min="7178" max="7190" width="3.375" style="18" customWidth="1"/>
    <col min="7191" max="7191" width="15.875" style="18" customWidth="1"/>
    <col min="7192" max="7192" width="0.625" style="18" customWidth="1"/>
    <col min="7193" max="7424" width="8.875" style="18"/>
    <col min="7425" max="7425" width="5.625" style="18" customWidth="1"/>
    <col min="7426" max="7427" width="16.375" style="18" customWidth="1"/>
    <col min="7428" max="7428" width="4.125" style="18" customWidth="1"/>
    <col min="7429" max="7429" width="4.125" style="18" bestFit="1" customWidth="1"/>
    <col min="7430" max="7430" width="10.75" style="18" customWidth="1"/>
    <col min="7431" max="7432" width="5.625" style="18" bestFit="1" customWidth="1"/>
    <col min="7433" max="7433" width="4.5" style="18" customWidth="1"/>
    <col min="7434" max="7446" width="3.375" style="18" customWidth="1"/>
    <col min="7447" max="7447" width="15.875" style="18" customWidth="1"/>
    <col min="7448" max="7448" width="0.625" style="18" customWidth="1"/>
    <col min="7449" max="7680" width="8.875" style="18"/>
    <col min="7681" max="7681" width="5.625" style="18" customWidth="1"/>
    <col min="7682" max="7683" width="16.375" style="18" customWidth="1"/>
    <col min="7684" max="7684" width="4.125" style="18" customWidth="1"/>
    <col min="7685" max="7685" width="4.125" style="18" bestFit="1" customWidth="1"/>
    <col min="7686" max="7686" width="10.75" style="18" customWidth="1"/>
    <col min="7687" max="7688" width="5.625" style="18" bestFit="1" customWidth="1"/>
    <col min="7689" max="7689" width="4.5" style="18" customWidth="1"/>
    <col min="7690" max="7702" width="3.375" style="18" customWidth="1"/>
    <col min="7703" max="7703" width="15.875" style="18" customWidth="1"/>
    <col min="7704" max="7704" width="0.625" style="18" customWidth="1"/>
    <col min="7705" max="7936" width="8.875" style="18"/>
    <col min="7937" max="7937" width="5.625" style="18" customWidth="1"/>
    <col min="7938" max="7939" width="16.375" style="18" customWidth="1"/>
    <col min="7940" max="7940" width="4.125" style="18" customWidth="1"/>
    <col min="7941" max="7941" width="4.125" style="18" bestFit="1" customWidth="1"/>
    <col min="7942" max="7942" width="10.75" style="18" customWidth="1"/>
    <col min="7943" max="7944" width="5.625" style="18" bestFit="1" customWidth="1"/>
    <col min="7945" max="7945" width="4.5" style="18" customWidth="1"/>
    <col min="7946" max="7958" width="3.375" style="18" customWidth="1"/>
    <col min="7959" max="7959" width="15.875" style="18" customWidth="1"/>
    <col min="7960" max="7960" width="0.625" style="18" customWidth="1"/>
    <col min="7961" max="8192" width="8.875" style="18"/>
    <col min="8193" max="8193" width="5.625" style="18" customWidth="1"/>
    <col min="8194" max="8195" width="16.375" style="18" customWidth="1"/>
    <col min="8196" max="8196" width="4.125" style="18" customWidth="1"/>
    <col min="8197" max="8197" width="4.125" style="18" bestFit="1" customWidth="1"/>
    <col min="8198" max="8198" width="10.75" style="18" customWidth="1"/>
    <col min="8199" max="8200" width="5.625" style="18" bestFit="1" customWidth="1"/>
    <col min="8201" max="8201" width="4.5" style="18" customWidth="1"/>
    <col min="8202" max="8214" width="3.375" style="18" customWidth="1"/>
    <col min="8215" max="8215" width="15.875" style="18" customWidth="1"/>
    <col min="8216" max="8216" width="0.625" style="18" customWidth="1"/>
    <col min="8217" max="8448" width="8.875" style="18"/>
    <col min="8449" max="8449" width="5.625" style="18" customWidth="1"/>
    <col min="8450" max="8451" width="16.375" style="18" customWidth="1"/>
    <col min="8452" max="8452" width="4.125" style="18" customWidth="1"/>
    <col min="8453" max="8453" width="4.125" style="18" bestFit="1" customWidth="1"/>
    <col min="8454" max="8454" width="10.75" style="18" customWidth="1"/>
    <col min="8455" max="8456" width="5.625" style="18" bestFit="1" customWidth="1"/>
    <col min="8457" max="8457" width="4.5" style="18" customWidth="1"/>
    <col min="8458" max="8470" width="3.375" style="18" customWidth="1"/>
    <col min="8471" max="8471" width="15.875" style="18" customWidth="1"/>
    <col min="8472" max="8472" width="0.625" style="18" customWidth="1"/>
    <col min="8473" max="8704" width="8.875" style="18"/>
    <col min="8705" max="8705" width="5.625" style="18" customWidth="1"/>
    <col min="8706" max="8707" width="16.375" style="18" customWidth="1"/>
    <col min="8708" max="8708" width="4.125" style="18" customWidth="1"/>
    <col min="8709" max="8709" width="4.125" style="18" bestFit="1" customWidth="1"/>
    <col min="8710" max="8710" width="10.75" style="18" customWidth="1"/>
    <col min="8711" max="8712" width="5.625" style="18" bestFit="1" customWidth="1"/>
    <col min="8713" max="8713" width="4.5" style="18" customWidth="1"/>
    <col min="8714" max="8726" width="3.375" style="18" customWidth="1"/>
    <col min="8727" max="8727" width="15.875" style="18" customWidth="1"/>
    <col min="8728" max="8728" width="0.625" style="18" customWidth="1"/>
    <col min="8729" max="8960" width="8.875" style="18"/>
    <col min="8961" max="8961" width="5.625" style="18" customWidth="1"/>
    <col min="8962" max="8963" width="16.375" style="18" customWidth="1"/>
    <col min="8964" max="8964" width="4.125" style="18" customWidth="1"/>
    <col min="8965" max="8965" width="4.125" style="18" bestFit="1" customWidth="1"/>
    <col min="8966" max="8966" width="10.75" style="18" customWidth="1"/>
    <col min="8967" max="8968" width="5.625" style="18" bestFit="1" customWidth="1"/>
    <col min="8969" max="8969" width="4.5" style="18" customWidth="1"/>
    <col min="8970" max="8982" width="3.375" style="18" customWidth="1"/>
    <col min="8983" max="8983" width="15.875" style="18" customWidth="1"/>
    <col min="8984" max="8984" width="0.625" style="18" customWidth="1"/>
    <col min="8985" max="9216" width="8.875" style="18"/>
    <col min="9217" max="9217" width="5.625" style="18" customWidth="1"/>
    <col min="9218" max="9219" width="16.375" style="18" customWidth="1"/>
    <col min="9220" max="9220" width="4.125" style="18" customWidth="1"/>
    <col min="9221" max="9221" width="4.125" style="18" bestFit="1" customWidth="1"/>
    <col min="9222" max="9222" width="10.75" style="18" customWidth="1"/>
    <col min="9223" max="9224" width="5.625" style="18" bestFit="1" customWidth="1"/>
    <col min="9225" max="9225" width="4.5" style="18" customWidth="1"/>
    <col min="9226" max="9238" width="3.375" style="18" customWidth="1"/>
    <col min="9239" max="9239" width="15.875" style="18" customWidth="1"/>
    <col min="9240" max="9240" width="0.625" style="18" customWidth="1"/>
    <col min="9241" max="9472" width="8.875" style="18"/>
    <col min="9473" max="9473" width="5.625" style="18" customWidth="1"/>
    <col min="9474" max="9475" width="16.375" style="18" customWidth="1"/>
    <col min="9476" max="9476" width="4.125" style="18" customWidth="1"/>
    <col min="9477" max="9477" width="4.125" style="18" bestFit="1" customWidth="1"/>
    <col min="9478" max="9478" width="10.75" style="18" customWidth="1"/>
    <col min="9479" max="9480" width="5.625" style="18" bestFit="1" customWidth="1"/>
    <col min="9481" max="9481" width="4.5" style="18" customWidth="1"/>
    <col min="9482" max="9494" width="3.375" style="18" customWidth="1"/>
    <col min="9495" max="9495" width="15.875" style="18" customWidth="1"/>
    <col min="9496" max="9496" width="0.625" style="18" customWidth="1"/>
    <col min="9497" max="9728" width="8.875" style="18"/>
    <col min="9729" max="9729" width="5.625" style="18" customWidth="1"/>
    <col min="9730" max="9731" width="16.375" style="18" customWidth="1"/>
    <col min="9732" max="9732" width="4.125" style="18" customWidth="1"/>
    <col min="9733" max="9733" width="4.125" style="18" bestFit="1" customWidth="1"/>
    <col min="9734" max="9734" width="10.75" style="18" customWidth="1"/>
    <col min="9735" max="9736" width="5.625" style="18" bestFit="1" customWidth="1"/>
    <col min="9737" max="9737" width="4.5" style="18" customWidth="1"/>
    <col min="9738" max="9750" width="3.375" style="18" customWidth="1"/>
    <col min="9751" max="9751" width="15.875" style="18" customWidth="1"/>
    <col min="9752" max="9752" width="0.625" style="18" customWidth="1"/>
    <col min="9753" max="9984" width="8.875" style="18"/>
    <col min="9985" max="9985" width="5.625" style="18" customWidth="1"/>
    <col min="9986" max="9987" width="16.375" style="18" customWidth="1"/>
    <col min="9988" max="9988" width="4.125" style="18" customWidth="1"/>
    <col min="9989" max="9989" width="4.125" style="18" bestFit="1" customWidth="1"/>
    <col min="9990" max="9990" width="10.75" style="18" customWidth="1"/>
    <col min="9991" max="9992" width="5.625" style="18" bestFit="1" customWidth="1"/>
    <col min="9993" max="9993" width="4.5" style="18" customWidth="1"/>
    <col min="9994" max="10006" width="3.375" style="18" customWidth="1"/>
    <col min="10007" max="10007" width="15.875" style="18" customWidth="1"/>
    <col min="10008" max="10008" width="0.625" style="18" customWidth="1"/>
    <col min="10009" max="10240" width="8.875" style="18"/>
    <col min="10241" max="10241" width="5.625" style="18" customWidth="1"/>
    <col min="10242" max="10243" width="16.375" style="18" customWidth="1"/>
    <col min="10244" max="10244" width="4.125" style="18" customWidth="1"/>
    <col min="10245" max="10245" width="4.125" style="18" bestFit="1" customWidth="1"/>
    <col min="10246" max="10246" width="10.75" style="18" customWidth="1"/>
    <col min="10247" max="10248" width="5.625" style="18" bestFit="1" customWidth="1"/>
    <col min="10249" max="10249" width="4.5" style="18" customWidth="1"/>
    <col min="10250" max="10262" width="3.375" style="18" customWidth="1"/>
    <col min="10263" max="10263" width="15.875" style="18" customWidth="1"/>
    <col min="10264" max="10264" width="0.625" style="18" customWidth="1"/>
    <col min="10265" max="10496" width="8.875" style="18"/>
    <col min="10497" max="10497" width="5.625" style="18" customWidth="1"/>
    <col min="10498" max="10499" width="16.375" style="18" customWidth="1"/>
    <col min="10500" max="10500" width="4.125" style="18" customWidth="1"/>
    <col min="10501" max="10501" width="4.125" style="18" bestFit="1" customWidth="1"/>
    <col min="10502" max="10502" width="10.75" style="18" customWidth="1"/>
    <col min="10503" max="10504" width="5.625" style="18" bestFit="1" customWidth="1"/>
    <col min="10505" max="10505" width="4.5" style="18" customWidth="1"/>
    <col min="10506" max="10518" width="3.375" style="18" customWidth="1"/>
    <col min="10519" max="10519" width="15.875" style="18" customWidth="1"/>
    <col min="10520" max="10520" width="0.625" style="18" customWidth="1"/>
    <col min="10521" max="10752" width="8.875" style="18"/>
    <col min="10753" max="10753" width="5.625" style="18" customWidth="1"/>
    <col min="10754" max="10755" width="16.375" style="18" customWidth="1"/>
    <col min="10756" max="10756" width="4.125" style="18" customWidth="1"/>
    <col min="10757" max="10757" width="4.125" style="18" bestFit="1" customWidth="1"/>
    <col min="10758" max="10758" width="10.75" style="18" customWidth="1"/>
    <col min="10759" max="10760" width="5.625" style="18" bestFit="1" customWidth="1"/>
    <col min="10761" max="10761" width="4.5" style="18" customWidth="1"/>
    <col min="10762" max="10774" width="3.375" style="18" customWidth="1"/>
    <col min="10775" max="10775" width="15.875" style="18" customWidth="1"/>
    <col min="10776" max="10776" width="0.625" style="18" customWidth="1"/>
    <col min="10777" max="11008" width="8.875" style="18"/>
    <col min="11009" max="11009" width="5.625" style="18" customWidth="1"/>
    <col min="11010" max="11011" width="16.375" style="18" customWidth="1"/>
    <col min="11012" max="11012" width="4.125" style="18" customWidth="1"/>
    <col min="11013" max="11013" width="4.125" style="18" bestFit="1" customWidth="1"/>
    <col min="11014" max="11014" width="10.75" style="18" customWidth="1"/>
    <col min="11015" max="11016" width="5.625" style="18" bestFit="1" customWidth="1"/>
    <col min="11017" max="11017" width="4.5" style="18" customWidth="1"/>
    <col min="11018" max="11030" width="3.375" style="18" customWidth="1"/>
    <col min="11031" max="11031" width="15.875" style="18" customWidth="1"/>
    <col min="11032" max="11032" width="0.625" style="18" customWidth="1"/>
    <col min="11033" max="11264" width="8.875" style="18"/>
    <col min="11265" max="11265" width="5.625" style="18" customWidth="1"/>
    <col min="11266" max="11267" width="16.375" style="18" customWidth="1"/>
    <col min="11268" max="11268" width="4.125" style="18" customWidth="1"/>
    <col min="11269" max="11269" width="4.125" style="18" bestFit="1" customWidth="1"/>
    <col min="11270" max="11270" width="10.75" style="18" customWidth="1"/>
    <col min="11271" max="11272" width="5.625" style="18" bestFit="1" customWidth="1"/>
    <col min="11273" max="11273" width="4.5" style="18" customWidth="1"/>
    <col min="11274" max="11286" width="3.375" style="18" customWidth="1"/>
    <col min="11287" max="11287" width="15.875" style="18" customWidth="1"/>
    <col min="11288" max="11288" width="0.625" style="18" customWidth="1"/>
    <col min="11289" max="11520" width="8.875" style="18"/>
    <col min="11521" max="11521" width="5.625" style="18" customWidth="1"/>
    <col min="11522" max="11523" width="16.375" style="18" customWidth="1"/>
    <col min="11524" max="11524" width="4.125" style="18" customWidth="1"/>
    <col min="11525" max="11525" width="4.125" style="18" bestFit="1" customWidth="1"/>
    <col min="11526" max="11526" width="10.75" style="18" customWidth="1"/>
    <col min="11527" max="11528" width="5.625" style="18" bestFit="1" customWidth="1"/>
    <col min="11529" max="11529" width="4.5" style="18" customWidth="1"/>
    <col min="11530" max="11542" width="3.375" style="18" customWidth="1"/>
    <col min="11543" max="11543" width="15.875" style="18" customWidth="1"/>
    <col min="11544" max="11544" width="0.625" style="18" customWidth="1"/>
    <col min="11545" max="11776" width="8.875" style="18"/>
    <col min="11777" max="11777" width="5.625" style="18" customWidth="1"/>
    <col min="11778" max="11779" width="16.375" style="18" customWidth="1"/>
    <col min="11780" max="11780" width="4.125" style="18" customWidth="1"/>
    <col min="11781" max="11781" width="4.125" style="18" bestFit="1" customWidth="1"/>
    <col min="11782" max="11782" width="10.75" style="18" customWidth="1"/>
    <col min="11783" max="11784" width="5.625" style="18" bestFit="1" customWidth="1"/>
    <col min="11785" max="11785" width="4.5" style="18" customWidth="1"/>
    <col min="11786" max="11798" width="3.375" style="18" customWidth="1"/>
    <col min="11799" max="11799" width="15.875" style="18" customWidth="1"/>
    <col min="11800" max="11800" width="0.625" style="18" customWidth="1"/>
    <col min="11801" max="12032" width="8.875" style="18"/>
    <col min="12033" max="12033" width="5.625" style="18" customWidth="1"/>
    <col min="12034" max="12035" width="16.375" style="18" customWidth="1"/>
    <col min="12036" max="12036" width="4.125" style="18" customWidth="1"/>
    <col min="12037" max="12037" width="4.125" style="18" bestFit="1" customWidth="1"/>
    <col min="12038" max="12038" width="10.75" style="18" customWidth="1"/>
    <col min="12039" max="12040" width="5.625" style="18" bestFit="1" customWidth="1"/>
    <col min="12041" max="12041" width="4.5" style="18" customWidth="1"/>
    <col min="12042" max="12054" width="3.375" style="18" customWidth="1"/>
    <col min="12055" max="12055" width="15.875" style="18" customWidth="1"/>
    <col min="12056" max="12056" width="0.625" style="18" customWidth="1"/>
    <col min="12057" max="12288" width="8.875" style="18"/>
    <col min="12289" max="12289" width="5.625" style="18" customWidth="1"/>
    <col min="12290" max="12291" width="16.375" style="18" customWidth="1"/>
    <col min="12292" max="12292" width="4.125" style="18" customWidth="1"/>
    <col min="12293" max="12293" width="4.125" style="18" bestFit="1" customWidth="1"/>
    <col min="12294" max="12294" width="10.75" style="18" customWidth="1"/>
    <col min="12295" max="12296" width="5.625" style="18" bestFit="1" customWidth="1"/>
    <col min="12297" max="12297" width="4.5" style="18" customWidth="1"/>
    <col min="12298" max="12310" width="3.375" style="18" customWidth="1"/>
    <col min="12311" max="12311" width="15.875" style="18" customWidth="1"/>
    <col min="12312" max="12312" width="0.625" style="18" customWidth="1"/>
    <col min="12313" max="12544" width="8.875" style="18"/>
    <col min="12545" max="12545" width="5.625" style="18" customWidth="1"/>
    <col min="12546" max="12547" width="16.375" style="18" customWidth="1"/>
    <col min="12548" max="12548" width="4.125" style="18" customWidth="1"/>
    <col min="12549" max="12549" width="4.125" style="18" bestFit="1" customWidth="1"/>
    <col min="12550" max="12550" width="10.75" style="18" customWidth="1"/>
    <col min="12551" max="12552" width="5.625" style="18" bestFit="1" customWidth="1"/>
    <col min="12553" max="12553" width="4.5" style="18" customWidth="1"/>
    <col min="12554" max="12566" width="3.375" style="18" customWidth="1"/>
    <col min="12567" max="12567" width="15.875" style="18" customWidth="1"/>
    <col min="12568" max="12568" width="0.625" style="18" customWidth="1"/>
    <col min="12569" max="12800" width="8.875" style="18"/>
    <col min="12801" max="12801" width="5.625" style="18" customWidth="1"/>
    <col min="12802" max="12803" width="16.375" style="18" customWidth="1"/>
    <col min="12804" max="12804" width="4.125" style="18" customWidth="1"/>
    <col min="12805" max="12805" width="4.125" style="18" bestFit="1" customWidth="1"/>
    <col min="12806" max="12806" width="10.75" style="18" customWidth="1"/>
    <col min="12807" max="12808" width="5.625" style="18" bestFit="1" customWidth="1"/>
    <col min="12809" max="12809" width="4.5" style="18" customWidth="1"/>
    <col min="12810" max="12822" width="3.375" style="18" customWidth="1"/>
    <col min="12823" max="12823" width="15.875" style="18" customWidth="1"/>
    <col min="12824" max="12824" width="0.625" style="18" customWidth="1"/>
    <col min="12825" max="13056" width="8.875" style="18"/>
    <col min="13057" max="13057" width="5.625" style="18" customWidth="1"/>
    <col min="13058" max="13059" width="16.375" style="18" customWidth="1"/>
    <col min="13060" max="13060" width="4.125" style="18" customWidth="1"/>
    <col min="13061" max="13061" width="4.125" style="18" bestFit="1" customWidth="1"/>
    <col min="13062" max="13062" width="10.75" style="18" customWidth="1"/>
    <col min="13063" max="13064" width="5.625" style="18" bestFit="1" customWidth="1"/>
    <col min="13065" max="13065" width="4.5" style="18" customWidth="1"/>
    <col min="13066" max="13078" width="3.375" style="18" customWidth="1"/>
    <col min="13079" max="13079" width="15.875" style="18" customWidth="1"/>
    <col min="13080" max="13080" width="0.625" style="18" customWidth="1"/>
    <col min="13081" max="13312" width="8.875" style="18"/>
    <col min="13313" max="13313" width="5.625" style="18" customWidth="1"/>
    <col min="13314" max="13315" width="16.375" style="18" customWidth="1"/>
    <col min="13316" max="13316" width="4.125" style="18" customWidth="1"/>
    <col min="13317" max="13317" width="4.125" style="18" bestFit="1" customWidth="1"/>
    <col min="13318" max="13318" width="10.75" style="18" customWidth="1"/>
    <col min="13319" max="13320" width="5.625" style="18" bestFit="1" customWidth="1"/>
    <col min="13321" max="13321" width="4.5" style="18" customWidth="1"/>
    <col min="13322" max="13334" width="3.375" style="18" customWidth="1"/>
    <col min="13335" max="13335" width="15.875" style="18" customWidth="1"/>
    <col min="13336" max="13336" width="0.625" style="18" customWidth="1"/>
    <col min="13337" max="13568" width="8.875" style="18"/>
    <col min="13569" max="13569" width="5.625" style="18" customWidth="1"/>
    <col min="13570" max="13571" width="16.375" style="18" customWidth="1"/>
    <col min="13572" max="13572" width="4.125" style="18" customWidth="1"/>
    <col min="13573" max="13573" width="4.125" style="18" bestFit="1" customWidth="1"/>
    <col min="13574" max="13574" width="10.75" style="18" customWidth="1"/>
    <col min="13575" max="13576" width="5.625" style="18" bestFit="1" customWidth="1"/>
    <col min="13577" max="13577" width="4.5" style="18" customWidth="1"/>
    <col min="13578" max="13590" width="3.375" style="18" customWidth="1"/>
    <col min="13591" max="13591" width="15.875" style="18" customWidth="1"/>
    <col min="13592" max="13592" width="0.625" style="18" customWidth="1"/>
    <col min="13593" max="13824" width="8.875" style="18"/>
    <col min="13825" max="13825" width="5.625" style="18" customWidth="1"/>
    <col min="13826" max="13827" width="16.375" style="18" customWidth="1"/>
    <col min="13828" max="13828" width="4.125" style="18" customWidth="1"/>
    <col min="13829" max="13829" width="4.125" style="18" bestFit="1" customWidth="1"/>
    <col min="13830" max="13830" width="10.75" style="18" customWidth="1"/>
    <col min="13831" max="13832" width="5.625" style="18" bestFit="1" customWidth="1"/>
    <col min="13833" max="13833" width="4.5" style="18" customWidth="1"/>
    <col min="13834" max="13846" width="3.375" style="18" customWidth="1"/>
    <col min="13847" max="13847" width="15.875" style="18" customWidth="1"/>
    <col min="13848" max="13848" width="0.625" style="18" customWidth="1"/>
    <col min="13849" max="14080" width="8.875" style="18"/>
    <col min="14081" max="14081" width="5.625" style="18" customWidth="1"/>
    <col min="14082" max="14083" width="16.375" style="18" customWidth="1"/>
    <col min="14084" max="14084" width="4.125" style="18" customWidth="1"/>
    <col min="14085" max="14085" width="4.125" style="18" bestFit="1" customWidth="1"/>
    <col min="14086" max="14086" width="10.75" style="18" customWidth="1"/>
    <col min="14087" max="14088" width="5.625" style="18" bestFit="1" customWidth="1"/>
    <col min="14089" max="14089" width="4.5" style="18" customWidth="1"/>
    <col min="14090" max="14102" width="3.375" style="18" customWidth="1"/>
    <col min="14103" max="14103" width="15.875" style="18" customWidth="1"/>
    <col min="14104" max="14104" width="0.625" style="18" customWidth="1"/>
    <col min="14105" max="14336" width="8.875" style="18"/>
    <col min="14337" max="14337" width="5.625" style="18" customWidth="1"/>
    <col min="14338" max="14339" width="16.375" style="18" customWidth="1"/>
    <col min="14340" max="14340" width="4.125" style="18" customWidth="1"/>
    <col min="14341" max="14341" width="4.125" style="18" bestFit="1" customWidth="1"/>
    <col min="14342" max="14342" width="10.75" style="18" customWidth="1"/>
    <col min="14343" max="14344" width="5.625" style="18" bestFit="1" customWidth="1"/>
    <col min="14345" max="14345" width="4.5" style="18" customWidth="1"/>
    <col min="14346" max="14358" width="3.375" style="18" customWidth="1"/>
    <col min="14359" max="14359" width="15.875" style="18" customWidth="1"/>
    <col min="14360" max="14360" width="0.625" style="18" customWidth="1"/>
    <col min="14361" max="14592" width="8.875" style="18"/>
    <col min="14593" max="14593" width="5.625" style="18" customWidth="1"/>
    <col min="14594" max="14595" width="16.375" style="18" customWidth="1"/>
    <col min="14596" max="14596" width="4.125" style="18" customWidth="1"/>
    <col min="14597" max="14597" width="4.125" style="18" bestFit="1" customWidth="1"/>
    <col min="14598" max="14598" width="10.75" style="18" customWidth="1"/>
    <col min="14599" max="14600" width="5.625" style="18" bestFit="1" customWidth="1"/>
    <col min="14601" max="14601" width="4.5" style="18" customWidth="1"/>
    <col min="14602" max="14614" width="3.375" style="18" customWidth="1"/>
    <col min="14615" max="14615" width="15.875" style="18" customWidth="1"/>
    <col min="14616" max="14616" width="0.625" style="18" customWidth="1"/>
    <col min="14617" max="14848" width="8.875" style="18"/>
    <col min="14849" max="14849" width="5.625" style="18" customWidth="1"/>
    <col min="14850" max="14851" width="16.375" style="18" customWidth="1"/>
    <col min="14852" max="14852" width="4.125" style="18" customWidth="1"/>
    <col min="14853" max="14853" width="4.125" style="18" bestFit="1" customWidth="1"/>
    <col min="14854" max="14854" width="10.75" style="18" customWidth="1"/>
    <col min="14855" max="14856" width="5.625" style="18" bestFit="1" customWidth="1"/>
    <col min="14857" max="14857" width="4.5" style="18" customWidth="1"/>
    <col min="14858" max="14870" width="3.375" style="18" customWidth="1"/>
    <col min="14871" max="14871" width="15.875" style="18" customWidth="1"/>
    <col min="14872" max="14872" width="0.625" style="18" customWidth="1"/>
    <col min="14873" max="15104" width="8.875" style="18"/>
    <col min="15105" max="15105" width="5.625" style="18" customWidth="1"/>
    <col min="15106" max="15107" width="16.375" style="18" customWidth="1"/>
    <col min="15108" max="15108" width="4.125" style="18" customWidth="1"/>
    <col min="15109" max="15109" width="4.125" style="18" bestFit="1" customWidth="1"/>
    <col min="15110" max="15110" width="10.75" style="18" customWidth="1"/>
    <col min="15111" max="15112" width="5.625" style="18" bestFit="1" customWidth="1"/>
    <col min="15113" max="15113" width="4.5" style="18" customWidth="1"/>
    <col min="15114" max="15126" width="3.375" style="18" customWidth="1"/>
    <col min="15127" max="15127" width="15.875" style="18" customWidth="1"/>
    <col min="15128" max="15128" width="0.625" style="18" customWidth="1"/>
    <col min="15129" max="15360" width="8.875" style="18"/>
    <col min="15361" max="15361" width="5.625" style="18" customWidth="1"/>
    <col min="15362" max="15363" width="16.375" style="18" customWidth="1"/>
    <col min="15364" max="15364" width="4.125" style="18" customWidth="1"/>
    <col min="15365" max="15365" width="4.125" style="18" bestFit="1" customWidth="1"/>
    <col min="15366" max="15366" width="10.75" style="18" customWidth="1"/>
    <col min="15367" max="15368" width="5.625" style="18" bestFit="1" customWidth="1"/>
    <col min="15369" max="15369" width="4.5" style="18" customWidth="1"/>
    <col min="15370" max="15382" width="3.375" style="18" customWidth="1"/>
    <col min="15383" max="15383" width="15.875" style="18" customWidth="1"/>
    <col min="15384" max="15384" width="0.625" style="18" customWidth="1"/>
    <col min="15385" max="15616" width="8.875" style="18"/>
    <col min="15617" max="15617" width="5.625" style="18" customWidth="1"/>
    <col min="15618" max="15619" width="16.375" style="18" customWidth="1"/>
    <col min="15620" max="15620" width="4.125" style="18" customWidth="1"/>
    <col min="15621" max="15621" width="4.125" style="18" bestFit="1" customWidth="1"/>
    <col min="15622" max="15622" width="10.75" style="18" customWidth="1"/>
    <col min="15623" max="15624" width="5.625" style="18" bestFit="1" customWidth="1"/>
    <col min="15625" max="15625" width="4.5" style="18" customWidth="1"/>
    <col min="15626" max="15638" width="3.375" style="18" customWidth="1"/>
    <col min="15639" max="15639" width="15.875" style="18" customWidth="1"/>
    <col min="15640" max="15640" width="0.625" style="18" customWidth="1"/>
    <col min="15641" max="15872" width="8.875" style="18"/>
    <col min="15873" max="15873" width="5.625" style="18" customWidth="1"/>
    <col min="15874" max="15875" width="16.375" style="18" customWidth="1"/>
    <col min="15876" max="15876" width="4.125" style="18" customWidth="1"/>
    <col min="15877" max="15877" width="4.125" style="18" bestFit="1" customWidth="1"/>
    <col min="15878" max="15878" width="10.75" style="18" customWidth="1"/>
    <col min="15879" max="15880" width="5.625" style="18" bestFit="1" customWidth="1"/>
    <col min="15881" max="15881" width="4.5" style="18" customWidth="1"/>
    <col min="15882" max="15894" width="3.375" style="18" customWidth="1"/>
    <col min="15895" max="15895" width="15.875" style="18" customWidth="1"/>
    <col min="15896" max="15896" width="0.625" style="18" customWidth="1"/>
    <col min="15897" max="16128" width="8.875" style="18"/>
    <col min="16129" max="16129" width="5.625" style="18" customWidth="1"/>
    <col min="16130" max="16131" width="16.375" style="18" customWidth="1"/>
    <col min="16132" max="16132" width="4.125" style="18" customWidth="1"/>
    <col min="16133" max="16133" width="4.125" style="18" bestFit="1" customWidth="1"/>
    <col min="16134" max="16134" width="10.75" style="18" customWidth="1"/>
    <col min="16135" max="16136" width="5.625" style="18" bestFit="1" customWidth="1"/>
    <col min="16137" max="16137" width="4.5" style="18" customWidth="1"/>
    <col min="16138" max="16150" width="3.375" style="18" customWidth="1"/>
    <col min="16151" max="16151" width="15.875" style="18" customWidth="1"/>
    <col min="16152" max="16152" width="0.625" style="18" customWidth="1"/>
    <col min="16153" max="16384" width="8.875" style="18"/>
  </cols>
  <sheetData>
    <row r="1" spans="1:27" s="1" customFormat="1" ht="15" customHeight="1" x14ac:dyDescent="0.15">
      <c r="A1" s="88" t="s">
        <v>116</v>
      </c>
      <c r="B1" s="88"/>
      <c r="C1" s="61"/>
      <c r="D1" s="61"/>
      <c r="E1" s="61"/>
      <c r="F1" s="2"/>
      <c r="G1" s="2"/>
      <c r="H1" s="2"/>
      <c r="I1" s="61"/>
      <c r="J1" s="61"/>
      <c r="K1" s="61"/>
      <c r="L1" s="61"/>
      <c r="R1" s="74" t="s">
        <v>110</v>
      </c>
      <c r="S1" s="74"/>
      <c r="T1" s="74"/>
      <c r="U1" s="74"/>
      <c r="V1" s="74" t="s">
        <v>111</v>
      </c>
      <c r="W1" s="74"/>
    </row>
    <row r="2" spans="1:27" s="62" customFormat="1" ht="23.25" customHeight="1" x14ac:dyDescent="0.15">
      <c r="A2" s="89" t="s">
        <v>122</v>
      </c>
      <c r="B2" s="89"/>
      <c r="C2" s="89"/>
      <c r="D2" s="89"/>
      <c r="E2" s="89"/>
      <c r="F2" s="89"/>
      <c r="G2" s="89"/>
      <c r="H2" s="186"/>
      <c r="I2" s="186"/>
      <c r="J2" s="186"/>
      <c r="K2" s="186"/>
      <c r="L2" s="186"/>
      <c r="R2" s="90"/>
      <c r="S2" s="90"/>
      <c r="T2" s="90"/>
      <c r="U2" s="90"/>
      <c r="V2" s="75"/>
      <c r="W2" s="75"/>
    </row>
    <row r="3" spans="1:27" s="62" customFormat="1" ht="6" customHeight="1" x14ac:dyDescent="0.15">
      <c r="A3" s="181"/>
      <c r="B3" s="181"/>
      <c r="C3" s="181"/>
      <c r="D3" s="181"/>
      <c r="E3" s="181"/>
      <c r="F3" s="181"/>
      <c r="G3" s="181"/>
      <c r="H3" s="181"/>
      <c r="I3" s="181"/>
      <c r="J3" s="181"/>
      <c r="K3" s="181"/>
      <c r="L3" s="181"/>
      <c r="M3" s="182"/>
      <c r="N3" s="182"/>
      <c r="O3" s="182"/>
      <c r="P3" s="182"/>
      <c r="Q3" s="182"/>
      <c r="R3" s="183"/>
      <c r="S3" s="183"/>
      <c r="T3" s="184"/>
      <c r="U3" s="184"/>
      <c r="V3" s="185"/>
      <c r="W3" s="185"/>
    </row>
    <row r="4" spans="1:27" s="1" customFormat="1" ht="24.75" customHeight="1" x14ac:dyDescent="0.15">
      <c r="A4" s="63" t="s">
        <v>112</v>
      </c>
      <c r="B4" s="80"/>
      <c r="C4" s="81"/>
      <c r="D4" s="81"/>
      <c r="E4" s="81"/>
      <c r="F4" s="81"/>
      <c r="G4" s="82"/>
      <c r="H4" s="76" t="s">
        <v>113</v>
      </c>
      <c r="I4" s="77"/>
      <c r="J4" s="77"/>
      <c r="K4" s="77"/>
      <c r="L4" s="77"/>
      <c r="M4" s="77"/>
      <c r="N4" s="77"/>
      <c r="O4" s="77"/>
      <c r="P4" s="77"/>
      <c r="Q4" s="77"/>
      <c r="R4" s="77"/>
      <c r="S4" s="77"/>
      <c r="T4" s="77"/>
      <c r="U4" s="77"/>
      <c r="V4" s="77"/>
      <c r="W4" s="78"/>
    </row>
    <row r="5" spans="1:27" s="1" customFormat="1" ht="31.5" customHeight="1" x14ac:dyDescent="0.15">
      <c r="A5" s="64" t="s">
        <v>114</v>
      </c>
      <c r="B5" s="83" t="s">
        <v>115</v>
      </c>
      <c r="C5" s="84"/>
      <c r="D5" s="84"/>
      <c r="E5" s="84"/>
      <c r="F5" s="84"/>
      <c r="G5" s="85"/>
      <c r="H5" s="79" t="s">
        <v>120</v>
      </c>
      <c r="I5" s="79"/>
      <c r="J5" s="79"/>
      <c r="K5" s="79"/>
      <c r="L5" s="79"/>
      <c r="M5" s="79"/>
      <c r="N5" s="79"/>
      <c r="O5" s="79"/>
      <c r="P5" s="91" t="s">
        <v>119</v>
      </c>
      <c r="Q5" s="92"/>
      <c r="R5" s="92"/>
      <c r="S5" s="92"/>
      <c r="T5" s="92"/>
      <c r="U5" s="92"/>
      <c r="V5" s="92"/>
      <c r="W5" s="93"/>
    </row>
    <row r="6" spans="1:27" s="1" customFormat="1" ht="21" customHeight="1" x14ac:dyDescent="0.15">
      <c r="A6" s="86" t="s">
        <v>117</v>
      </c>
      <c r="B6" s="86"/>
      <c r="C6" s="86"/>
      <c r="D6" s="86"/>
      <c r="E6" s="86"/>
      <c r="F6" s="86"/>
      <c r="G6" s="86"/>
      <c r="H6" s="86"/>
      <c r="I6" s="86"/>
      <c r="J6" s="86"/>
      <c r="K6" s="86"/>
      <c r="L6" s="86"/>
      <c r="M6" s="86"/>
      <c r="N6" s="86"/>
      <c r="O6" s="86"/>
      <c r="P6" s="86"/>
      <c r="Q6" s="86"/>
      <c r="R6" s="86"/>
      <c r="S6" s="86"/>
      <c r="T6" s="86"/>
      <c r="U6" s="86"/>
      <c r="V6" s="86"/>
      <c r="W6" s="86"/>
    </row>
    <row r="7" spans="1:27" s="1" customFormat="1" ht="21" customHeight="1" x14ac:dyDescent="0.3">
      <c r="A7" s="87" t="s">
        <v>118</v>
      </c>
      <c r="B7" s="87"/>
      <c r="C7" s="87"/>
      <c r="D7" s="87"/>
      <c r="E7" s="87"/>
      <c r="F7" s="87"/>
      <c r="G7" s="87"/>
      <c r="H7" s="87"/>
      <c r="I7" s="87"/>
      <c r="J7" s="87"/>
      <c r="K7" s="87"/>
      <c r="L7" s="87"/>
      <c r="M7" s="87"/>
      <c r="N7" s="87"/>
      <c r="O7" s="87"/>
      <c r="P7" s="87"/>
      <c r="Q7" s="87"/>
      <c r="R7" s="87"/>
      <c r="S7" s="87"/>
      <c r="T7" s="87"/>
      <c r="U7" s="87"/>
      <c r="V7" s="87"/>
      <c r="W7" s="87"/>
    </row>
    <row r="8" spans="1:27" s="4" customFormat="1" ht="2.25" customHeight="1" x14ac:dyDescent="0.15">
      <c r="A8" s="9"/>
      <c r="B8" s="9"/>
      <c r="C8" s="10"/>
      <c r="D8" s="10"/>
      <c r="E8" s="10"/>
      <c r="F8" s="10"/>
      <c r="G8" s="10"/>
      <c r="H8" s="10"/>
      <c r="I8" s="10"/>
      <c r="J8" s="11"/>
      <c r="K8" s="8"/>
      <c r="L8" s="8"/>
      <c r="M8" s="8"/>
      <c r="N8" s="8"/>
      <c r="O8" s="8"/>
      <c r="P8" s="8"/>
      <c r="Q8" s="8"/>
      <c r="R8" s="8"/>
      <c r="S8" s="8"/>
      <c r="T8" s="8"/>
      <c r="U8" s="8"/>
      <c r="V8" s="8"/>
      <c r="W8" s="7"/>
      <c r="X8" s="5"/>
      <c r="Y8" s="5"/>
    </row>
    <row r="9" spans="1:27" s="12" customFormat="1" ht="15" customHeight="1" x14ac:dyDescent="0.15">
      <c r="A9" s="20" t="s">
        <v>1</v>
      </c>
      <c r="B9" s="94" t="s">
        <v>2</v>
      </c>
      <c r="C9" s="95"/>
      <c r="D9" s="20" t="s">
        <v>3</v>
      </c>
      <c r="E9" s="20" t="s">
        <v>4</v>
      </c>
      <c r="F9" s="20" t="s">
        <v>5</v>
      </c>
      <c r="G9" s="21" t="s">
        <v>6</v>
      </c>
      <c r="H9" s="22" t="s">
        <v>0</v>
      </c>
      <c r="I9" s="20" t="s">
        <v>7</v>
      </c>
      <c r="J9" s="96" t="s">
        <v>8</v>
      </c>
      <c r="K9" s="97"/>
      <c r="L9" s="97"/>
      <c r="M9" s="97"/>
      <c r="N9" s="97"/>
      <c r="O9" s="97"/>
      <c r="P9" s="97"/>
      <c r="Q9" s="97"/>
      <c r="R9" s="97"/>
      <c r="S9" s="97"/>
      <c r="T9" s="97"/>
      <c r="U9" s="98"/>
      <c r="V9" s="94" t="s">
        <v>9</v>
      </c>
      <c r="W9" s="95"/>
      <c r="AA9" s="13"/>
    </row>
    <row r="10" spans="1:27" s="6" customFormat="1" ht="49.5" customHeight="1" thickBot="1" x14ac:dyDescent="0.2">
      <c r="A10" s="107" t="s">
        <v>11</v>
      </c>
      <c r="B10" s="110" t="s">
        <v>97</v>
      </c>
      <c r="C10" s="111"/>
      <c r="D10" s="50">
        <v>70</v>
      </c>
      <c r="E10" s="50">
        <v>200</v>
      </c>
      <c r="F10" s="14" t="s">
        <v>53</v>
      </c>
      <c r="G10" s="15">
        <v>43677</v>
      </c>
      <c r="H10" s="52">
        <v>0.79166666666666663</v>
      </c>
      <c r="I10" s="16">
        <v>1</v>
      </c>
      <c r="J10" s="46" t="s">
        <v>12</v>
      </c>
      <c r="K10" s="103"/>
      <c r="L10" s="104"/>
      <c r="M10" s="104"/>
      <c r="N10" s="104"/>
      <c r="O10" s="104"/>
      <c r="P10" s="104"/>
      <c r="Q10" s="104"/>
      <c r="R10" s="104"/>
      <c r="S10" s="104"/>
      <c r="T10" s="104"/>
      <c r="U10" s="55" t="s">
        <v>13</v>
      </c>
      <c r="V10" s="105" t="str">
        <f t="shared" ref="V10:V11" si="0">IF(K10=0,"",K10*1000)</f>
        <v/>
      </c>
      <c r="W10" s="106"/>
      <c r="AA10" s="3"/>
    </row>
    <row r="11" spans="1:27" s="6" customFormat="1" ht="27.75" customHeight="1" thickBot="1" x14ac:dyDescent="0.2">
      <c r="A11" s="108"/>
      <c r="B11" s="112" t="s">
        <v>42</v>
      </c>
      <c r="C11" s="113"/>
      <c r="D11" s="99">
        <v>50</v>
      </c>
      <c r="E11" s="99">
        <v>180</v>
      </c>
      <c r="F11" s="101" t="s">
        <v>54</v>
      </c>
      <c r="G11" s="15">
        <v>43678</v>
      </c>
      <c r="H11" s="52">
        <v>0.58333333333333337</v>
      </c>
      <c r="I11" s="16">
        <v>2</v>
      </c>
      <c r="J11" s="46" t="s">
        <v>12</v>
      </c>
      <c r="K11" s="103"/>
      <c r="L11" s="104"/>
      <c r="M11" s="104"/>
      <c r="N11" s="104"/>
      <c r="O11" s="104"/>
      <c r="P11" s="104"/>
      <c r="Q11" s="104"/>
      <c r="R11" s="104"/>
      <c r="S11" s="104"/>
      <c r="T11" s="104"/>
      <c r="U11" s="55" t="s">
        <v>13</v>
      </c>
      <c r="V11" s="105" t="str">
        <f t="shared" si="0"/>
        <v/>
      </c>
      <c r="W11" s="106"/>
    </row>
    <row r="12" spans="1:27" s="6" customFormat="1" ht="27.75" customHeight="1" thickBot="1" x14ac:dyDescent="0.2">
      <c r="A12" s="108"/>
      <c r="B12" s="114"/>
      <c r="C12" s="115"/>
      <c r="D12" s="100"/>
      <c r="E12" s="100" t="s">
        <v>16</v>
      </c>
      <c r="F12" s="102" t="s">
        <v>17</v>
      </c>
      <c r="G12" s="15">
        <v>43678</v>
      </c>
      <c r="H12" s="52">
        <v>0.85416666666666663</v>
      </c>
      <c r="I12" s="16">
        <v>3</v>
      </c>
      <c r="J12" s="46" t="s">
        <v>12</v>
      </c>
      <c r="K12" s="103"/>
      <c r="L12" s="104"/>
      <c r="M12" s="104"/>
      <c r="N12" s="104"/>
      <c r="O12" s="104"/>
      <c r="P12" s="104"/>
      <c r="Q12" s="104"/>
      <c r="R12" s="104"/>
      <c r="S12" s="104"/>
      <c r="T12" s="104"/>
      <c r="U12" s="55" t="s">
        <v>13</v>
      </c>
      <c r="V12" s="105" t="str">
        <f>IF(K12=0,"",K12*1000)</f>
        <v/>
      </c>
      <c r="W12" s="106"/>
    </row>
    <row r="13" spans="1:27" s="6" customFormat="1" ht="27.75" customHeight="1" thickBot="1" x14ac:dyDescent="0.2">
      <c r="A13" s="108"/>
      <c r="B13" s="112" t="s">
        <v>43</v>
      </c>
      <c r="C13" s="113"/>
      <c r="D13" s="99">
        <v>55</v>
      </c>
      <c r="E13" s="99">
        <v>170</v>
      </c>
      <c r="F13" s="101" t="s">
        <v>46</v>
      </c>
      <c r="G13" s="15">
        <v>43679</v>
      </c>
      <c r="H13" s="52">
        <v>0.70833333333333337</v>
      </c>
      <c r="I13" s="16">
        <v>4</v>
      </c>
      <c r="J13" s="47" t="s">
        <v>14</v>
      </c>
      <c r="K13" s="122"/>
      <c r="L13" s="123"/>
      <c r="M13" s="123"/>
      <c r="N13" s="123"/>
      <c r="O13" s="44" t="s">
        <v>10</v>
      </c>
      <c r="P13" s="17" t="s">
        <v>15</v>
      </c>
      <c r="Q13" s="123"/>
      <c r="R13" s="123"/>
      <c r="S13" s="123"/>
      <c r="T13" s="123"/>
      <c r="U13" s="45" t="s">
        <v>10</v>
      </c>
      <c r="V13" s="105" t="str">
        <f>IF(K13+Q13=0,"",K13*1000+Q13*500)</f>
        <v/>
      </c>
      <c r="W13" s="106"/>
    </row>
    <row r="14" spans="1:27" s="6" customFormat="1" ht="27.75" customHeight="1" thickBot="1" x14ac:dyDescent="0.2">
      <c r="A14" s="108"/>
      <c r="B14" s="114"/>
      <c r="C14" s="115"/>
      <c r="D14" s="100"/>
      <c r="E14" s="100" t="s">
        <v>16</v>
      </c>
      <c r="F14" s="102" t="s">
        <v>18</v>
      </c>
      <c r="G14" s="15">
        <v>43679</v>
      </c>
      <c r="H14" s="52">
        <v>0.83333333333333337</v>
      </c>
      <c r="I14" s="16">
        <v>5</v>
      </c>
      <c r="J14" s="47" t="s">
        <v>14</v>
      </c>
      <c r="K14" s="122"/>
      <c r="L14" s="123"/>
      <c r="M14" s="123"/>
      <c r="N14" s="123"/>
      <c r="O14" s="44" t="s">
        <v>10</v>
      </c>
      <c r="P14" s="17" t="s">
        <v>15</v>
      </c>
      <c r="Q14" s="123"/>
      <c r="R14" s="123"/>
      <c r="S14" s="123"/>
      <c r="T14" s="123"/>
      <c r="U14" s="45" t="s">
        <v>10</v>
      </c>
      <c r="V14" s="105" t="str">
        <f>IF(K14+Q14=0,"",K14*1000+Q14*500)</f>
        <v/>
      </c>
      <c r="W14" s="106"/>
    </row>
    <row r="15" spans="1:27" s="6" customFormat="1" ht="27.75" customHeight="1" thickBot="1" x14ac:dyDescent="0.2">
      <c r="A15" s="108"/>
      <c r="B15" s="116" t="s">
        <v>105</v>
      </c>
      <c r="C15" s="117"/>
      <c r="D15" s="99">
        <v>55</v>
      </c>
      <c r="E15" s="99">
        <v>180</v>
      </c>
      <c r="F15" s="101" t="s">
        <v>55</v>
      </c>
      <c r="G15" s="15">
        <v>43680</v>
      </c>
      <c r="H15" s="52">
        <v>0.64583333333333337</v>
      </c>
      <c r="I15" s="16">
        <v>6</v>
      </c>
      <c r="J15" s="46" t="s">
        <v>12</v>
      </c>
      <c r="K15" s="103"/>
      <c r="L15" s="104"/>
      <c r="M15" s="104"/>
      <c r="N15" s="104"/>
      <c r="O15" s="104"/>
      <c r="P15" s="104"/>
      <c r="Q15" s="104"/>
      <c r="R15" s="104"/>
      <c r="S15" s="104"/>
      <c r="T15" s="104"/>
      <c r="U15" s="53" t="s">
        <v>13</v>
      </c>
      <c r="V15" s="105" t="str">
        <f>IF(K15=0,"",K15*2000)</f>
        <v/>
      </c>
      <c r="W15" s="106"/>
    </row>
    <row r="16" spans="1:27" s="6" customFormat="1" ht="27.75" customHeight="1" thickBot="1" x14ac:dyDescent="0.2">
      <c r="A16" s="108"/>
      <c r="B16" s="118"/>
      <c r="C16" s="119"/>
      <c r="D16" s="100"/>
      <c r="E16" s="100" t="s">
        <v>16</v>
      </c>
      <c r="F16" s="102" t="s">
        <v>19</v>
      </c>
      <c r="G16" s="15">
        <v>43680</v>
      </c>
      <c r="H16" s="52">
        <v>0.8125</v>
      </c>
      <c r="I16" s="16">
        <v>7</v>
      </c>
      <c r="J16" s="46" t="s">
        <v>12</v>
      </c>
      <c r="K16" s="103"/>
      <c r="L16" s="104"/>
      <c r="M16" s="104"/>
      <c r="N16" s="104"/>
      <c r="O16" s="104"/>
      <c r="P16" s="104"/>
      <c r="Q16" s="104"/>
      <c r="R16" s="104"/>
      <c r="S16" s="104"/>
      <c r="T16" s="104"/>
      <c r="U16" s="53" t="s">
        <v>13</v>
      </c>
      <c r="V16" s="105" t="str">
        <f>IF(K16=0,"",K16*2000)</f>
        <v/>
      </c>
      <c r="W16" s="106"/>
    </row>
    <row r="17" spans="1:23" ht="27.75" customHeight="1" thickBot="1" x14ac:dyDescent="0.2">
      <c r="A17" s="108"/>
      <c r="B17" s="116" t="s">
        <v>106</v>
      </c>
      <c r="C17" s="117"/>
      <c r="D17" s="99">
        <v>65</v>
      </c>
      <c r="E17" s="99">
        <v>180</v>
      </c>
      <c r="F17" s="101" t="s">
        <v>55</v>
      </c>
      <c r="G17" s="15">
        <v>43681</v>
      </c>
      <c r="H17" s="52">
        <v>0.45833333333333331</v>
      </c>
      <c r="I17" s="16">
        <v>8</v>
      </c>
      <c r="J17" s="46" t="s">
        <v>12</v>
      </c>
      <c r="K17" s="103"/>
      <c r="L17" s="104"/>
      <c r="M17" s="104"/>
      <c r="N17" s="104"/>
      <c r="O17" s="104"/>
      <c r="P17" s="104"/>
      <c r="Q17" s="104"/>
      <c r="R17" s="104"/>
      <c r="S17" s="104"/>
      <c r="T17" s="104"/>
      <c r="U17" s="53" t="s">
        <v>13</v>
      </c>
      <c r="V17" s="105" t="str">
        <f>IF(K17=0,"",K17*2000)</f>
        <v/>
      </c>
      <c r="W17" s="106"/>
    </row>
    <row r="18" spans="1:23" ht="27.75" customHeight="1" thickBot="1" x14ac:dyDescent="0.2">
      <c r="A18" s="109"/>
      <c r="B18" s="118"/>
      <c r="C18" s="119"/>
      <c r="D18" s="100"/>
      <c r="E18" s="100" t="s">
        <v>16</v>
      </c>
      <c r="F18" s="102" t="s">
        <v>19</v>
      </c>
      <c r="G18" s="15">
        <v>43681</v>
      </c>
      <c r="H18" s="52">
        <v>0.64583333333333337</v>
      </c>
      <c r="I18" s="16">
        <v>9</v>
      </c>
      <c r="J18" s="46" t="s">
        <v>12</v>
      </c>
      <c r="K18" s="103"/>
      <c r="L18" s="104"/>
      <c r="M18" s="104"/>
      <c r="N18" s="104"/>
      <c r="O18" s="104"/>
      <c r="P18" s="104"/>
      <c r="Q18" s="104"/>
      <c r="R18" s="104"/>
      <c r="S18" s="104"/>
      <c r="T18" s="104"/>
      <c r="U18" s="53" t="s">
        <v>13</v>
      </c>
      <c r="V18" s="105" t="str">
        <f>IF(K18=0,"",K18*2000)</f>
        <v/>
      </c>
      <c r="W18" s="106"/>
    </row>
    <row r="19" spans="1:23" ht="49.5" customHeight="1" thickBot="1" x14ac:dyDescent="0.2">
      <c r="A19" s="120" t="s">
        <v>20</v>
      </c>
      <c r="B19" s="116" t="s">
        <v>44</v>
      </c>
      <c r="C19" s="117"/>
      <c r="D19" s="50">
        <v>125</v>
      </c>
      <c r="E19" s="50">
        <v>800</v>
      </c>
      <c r="F19" s="14" t="s">
        <v>56</v>
      </c>
      <c r="G19" s="15">
        <v>43681</v>
      </c>
      <c r="H19" s="52">
        <v>0.41666666666666669</v>
      </c>
      <c r="I19" s="16">
        <v>10</v>
      </c>
      <c r="J19" s="46" t="s">
        <v>12</v>
      </c>
      <c r="K19" s="103"/>
      <c r="L19" s="104"/>
      <c r="M19" s="104"/>
      <c r="N19" s="104"/>
      <c r="O19" s="104"/>
      <c r="P19" s="104"/>
      <c r="Q19" s="104"/>
      <c r="R19" s="104"/>
      <c r="S19" s="104"/>
      <c r="T19" s="104"/>
      <c r="U19" s="53" t="s">
        <v>13</v>
      </c>
      <c r="V19" s="105" t="str">
        <f>IF(K19=0,"",K19*1800)</f>
        <v/>
      </c>
      <c r="W19" s="106"/>
    </row>
    <row r="20" spans="1:23" ht="49.5" customHeight="1" thickBot="1" x14ac:dyDescent="0.2">
      <c r="A20" s="121"/>
      <c r="B20" s="116" t="s">
        <v>45</v>
      </c>
      <c r="C20" s="117"/>
      <c r="D20" s="51">
        <v>80</v>
      </c>
      <c r="E20" s="51">
        <v>400</v>
      </c>
      <c r="F20" s="39" t="s">
        <v>47</v>
      </c>
      <c r="G20" s="15">
        <v>42952</v>
      </c>
      <c r="H20" s="52">
        <v>0.625</v>
      </c>
      <c r="I20" s="16">
        <v>11</v>
      </c>
      <c r="J20" s="47" t="s">
        <v>14</v>
      </c>
      <c r="K20" s="122"/>
      <c r="L20" s="123"/>
      <c r="M20" s="123"/>
      <c r="N20" s="123"/>
      <c r="O20" s="44" t="s">
        <v>10</v>
      </c>
      <c r="P20" s="17" t="s">
        <v>15</v>
      </c>
      <c r="Q20" s="123"/>
      <c r="R20" s="123"/>
      <c r="S20" s="123"/>
      <c r="T20" s="123"/>
      <c r="U20" s="45" t="s">
        <v>10</v>
      </c>
      <c r="V20" s="105" t="str">
        <f>IF(K20+Q20=0,"",K20*1500+Q20*500)</f>
        <v/>
      </c>
      <c r="W20" s="106"/>
    </row>
    <row r="21" spans="1:23" ht="27.75" customHeight="1" thickBot="1" x14ac:dyDescent="0.2">
      <c r="A21" s="135" t="s">
        <v>22</v>
      </c>
      <c r="B21" s="116" t="s">
        <v>50</v>
      </c>
      <c r="C21" s="117"/>
      <c r="D21" s="99">
        <v>55</v>
      </c>
      <c r="E21" s="99">
        <v>150</v>
      </c>
      <c r="F21" s="101" t="s">
        <v>48</v>
      </c>
      <c r="G21" s="124">
        <v>43677</v>
      </c>
      <c r="H21" s="52">
        <v>0.5625</v>
      </c>
      <c r="I21" s="16">
        <v>12</v>
      </c>
      <c r="J21" s="17" t="s">
        <v>14</v>
      </c>
      <c r="K21" s="122"/>
      <c r="L21" s="123"/>
      <c r="M21" s="123"/>
      <c r="N21" s="123"/>
      <c r="O21" s="44" t="s">
        <v>10</v>
      </c>
      <c r="P21" s="17" t="s">
        <v>15</v>
      </c>
      <c r="Q21" s="123"/>
      <c r="R21" s="123"/>
      <c r="S21" s="123"/>
      <c r="T21" s="123"/>
      <c r="U21" s="45" t="s">
        <v>10</v>
      </c>
      <c r="V21" s="105" t="str">
        <f>IF(K21+Q21=0,"",K21*1200+Q21*500)</f>
        <v/>
      </c>
      <c r="W21" s="106"/>
    </row>
    <row r="22" spans="1:23" ht="27.75" customHeight="1" thickBot="1" x14ac:dyDescent="0.2">
      <c r="A22" s="136"/>
      <c r="B22" s="118"/>
      <c r="C22" s="119"/>
      <c r="D22" s="133">
        <v>50</v>
      </c>
      <c r="E22" s="133" t="s">
        <v>23</v>
      </c>
      <c r="F22" s="102" t="s">
        <v>18</v>
      </c>
      <c r="G22" s="125"/>
      <c r="H22" s="52">
        <v>0.70833333333333337</v>
      </c>
      <c r="I22" s="16">
        <v>13</v>
      </c>
      <c r="J22" s="17" t="s">
        <v>14</v>
      </c>
      <c r="K22" s="122"/>
      <c r="L22" s="123"/>
      <c r="M22" s="123"/>
      <c r="N22" s="123"/>
      <c r="O22" s="44" t="s">
        <v>10</v>
      </c>
      <c r="P22" s="17" t="s">
        <v>15</v>
      </c>
      <c r="Q22" s="123"/>
      <c r="R22" s="123"/>
      <c r="S22" s="123"/>
      <c r="T22" s="123"/>
      <c r="U22" s="45" t="s">
        <v>10</v>
      </c>
      <c r="V22" s="105" t="str">
        <f>IF(K22+Q22=0,"",K22*1200+Q22*500)</f>
        <v/>
      </c>
      <c r="W22" s="106"/>
    </row>
    <row r="23" spans="1:23" ht="27.75" customHeight="1" thickBot="1" x14ac:dyDescent="0.2">
      <c r="A23" s="136"/>
      <c r="B23" s="116" t="s">
        <v>49</v>
      </c>
      <c r="C23" s="117"/>
      <c r="D23" s="99">
        <v>45</v>
      </c>
      <c r="E23" s="99">
        <v>130</v>
      </c>
      <c r="F23" s="101" t="s">
        <v>57</v>
      </c>
      <c r="G23" s="15">
        <v>43679</v>
      </c>
      <c r="H23" s="52">
        <v>0.41666666666666669</v>
      </c>
      <c r="I23" s="16">
        <v>14</v>
      </c>
      <c r="J23" s="46" t="s">
        <v>12</v>
      </c>
      <c r="K23" s="103"/>
      <c r="L23" s="104"/>
      <c r="M23" s="104"/>
      <c r="N23" s="104"/>
      <c r="O23" s="104"/>
      <c r="P23" s="104"/>
      <c r="Q23" s="104"/>
      <c r="R23" s="104"/>
      <c r="S23" s="104"/>
      <c r="T23" s="104"/>
      <c r="U23" s="53" t="s">
        <v>13</v>
      </c>
      <c r="V23" s="105" t="str">
        <f>IF(K23=0,"",K23*1000)</f>
        <v/>
      </c>
      <c r="W23" s="106"/>
    </row>
    <row r="24" spans="1:23" ht="27.75" customHeight="1" thickBot="1" x14ac:dyDescent="0.2">
      <c r="A24" s="136"/>
      <c r="B24" s="118"/>
      <c r="C24" s="119"/>
      <c r="D24" s="133">
        <v>60</v>
      </c>
      <c r="E24" s="133" t="s">
        <v>23</v>
      </c>
      <c r="F24" s="134" t="s">
        <v>24</v>
      </c>
      <c r="G24" s="15">
        <v>43679</v>
      </c>
      <c r="H24" s="52">
        <v>0.5625</v>
      </c>
      <c r="I24" s="16">
        <v>15</v>
      </c>
      <c r="J24" s="46" t="s">
        <v>12</v>
      </c>
      <c r="K24" s="103"/>
      <c r="L24" s="104"/>
      <c r="M24" s="104"/>
      <c r="N24" s="104"/>
      <c r="O24" s="104"/>
      <c r="P24" s="104"/>
      <c r="Q24" s="104"/>
      <c r="R24" s="104"/>
      <c r="S24" s="104"/>
      <c r="T24" s="104"/>
      <c r="U24" s="53" t="s">
        <v>13</v>
      </c>
      <c r="V24" s="105" t="str">
        <f t="shared" ref="V24" si="1">IF(K24=0,"",K24*1000)</f>
        <v/>
      </c>
      <c r="W24" s="106"/>
    </row>
    <row r="25" spans="1:23" ht="49.5" customHeight="1" thickBot="1" x14ac:dyDescent="0.2">
      <c r="A25" s="136"/>
      <c r="B25" s="139" t="s">
        <v>98</v>
      </c>
      <c r="C25" s="140"/>
      <c r="D25" s="51">
        <v>60</v>
      </c>
      <c r="E25" s="51">
        <v>150</v>
      </c>
      <c r="F25" s="39" t="s">
        <v>58</v>
      </c>
      <c r="G25" s="15">
        <v>43680</v>
      </c>
      <c r="H25" s="52">
        <v>0.875</v>
      </c>
      <c r="I25" s="16">
        <v>16</v>
      </c>
      <c r="J25" s="46" t="s">
        <v>12</v>
      </c>
      <c r="K25" s="103"/>
      <c r="L25" s="104"/>
      <c r="M25" s="104"/>
      <c r="N25" s="104"/>
      <c r="O25" s="104"/>
      <c r="P25" s="104"/>
      <c r="Q25" s="104"/>
      <c r="R25" s="104"/>
      <c r="S25" s="104"/>
      <c r="T25" s="104"/>
      <c r="U25" s="53" t="s">
        <v>13</v>
      </c>
      <c r="V25" s="105" t="str">
        <f>IF(K25=0,"",K25*1500)</f>
        <v/>
      </c>
      <c r="W25" s="106"/>
    </row>
    <row r="26" spans="1:23" ht="27.75" customHeight="1" thickBot="1" x14ac:dyDescent="0.2">
      <c r="A26" s="136"/>
      <c r="B26" s="116" t="s">
        <v>107</v>
      </c>
      <c r="C26" s="117"/>
      <c r="D26" s="99">
        <v>50</v>
      </c>
      <c r="E26" s="99">
        <v>150</v>
      </c>
      <c r="F26" s="101" t="s">
        <v>51</v>
      </c>
      <c r="G26" s="15">
        <v>43682</v>
      </c>
      <c r="H26" s="52">
        <v>0.5625</v>
      </c>
      <c r="I26" s="16">
        <v>17</v>
      </c>
      <c r="J26" s="47" t="s">
        <v>14</v>
      </c>
      <c r="K26" s="123"/>
      <c r="L26" s="123"/>
      <c r="M26" s="123"/>
      <c r="N26" s="123"/>
      <c r="O26" s="25" t="s">
        <v>10</v>
      </c>
      <c r="P26" s="17" t="s">
        <v>15</v>
      </c>
      <c r="Q26" s="123"/>
      <c r="R26" s="123"/>
      <c r="S26" s="123"/>
      <c r="T26" s="123"/>
      <c r="U26" s="45" t="s">
        <v>10</v>
      </c>
      <c r="V26" s="105" t="str">
        <f>IF(K26+Q26=0,"",K26*1500+Q26*300)</f>
        <v/>
      </c>
      <c r="W26" s="106"/>
    </row>
    <row r="27" spans="1:23" ht="27.75" customHeight="1" thickBot="1" x14ac:dyDescent="0.2">
      <c r="A27" s="136"/>
      <c r="B27" s="131"/>
      <c r="C27" s="132"/>
      <c r="D27" s="133">
        <v>60</v>
      </c>
      <c r="E27" s="133" t="s">
        <v>23</v>
      </c>
      <c r="F27" s="134" t="s">
        <v>24</v>
      </c>
      <c r="G27" s="15">
        <v>43682</v>
      </c>
      <c r="H27" s="52">
        <v>0.70833333333333337</v>
      </c>
      <c r="I27" s="16">
        <v>18</v>
      </c>
      <c r="J27" s="47" t="s">
        <v>14</v>
      </c>
      <c r="K27" s="123"/>
      <c r="L27" s="123"/>
      <c r="M27" s="123"/>
      <c r="N27" s="123"/>
      <c r="O27" s="25" t="s">
        <v>10</v>
      </c>
      <c r="P27" s="17" t="s">
        <v>15</v>
      </c>
      <c r="Q27" s="123"/>
      <c r="R27" s="123"/>
      <c r="S27" s="123"/>
      <c r="T27" s="123"/>
      <c r="U27" s="45" t="s">
        <v>10</v>
      </c>
      <c r="V27" s="105" t="str">
        <f>IF(K27+Q27=0,"",K27*1500+Q27*300)</f>
        <v/>
      </c>
      <c r="W27" s="106"/>
    </row>
    <row r="28" spans="1:23" ht="27.75" customHeight="1" thickBot="1" x14ac:dyDescent="0.2">
      <c r="A28" s="126" t="s">
        <v>108</v>
      </c>
      <c r="B28" s="116" t="s">
        <v>52</v>
      </c>
      <c r="C28" s="117"/>
      <c r="D28" s="99">
        <v>50</v>
      </c>
      <c r="E28" s="99">
        <v>150</v>
      </c>
      <c r="F28" s="101" t="s">
        <v>109</v>
      </c>
      <c r="G28" s="124">
        <v>43678</v>
      </c>
      <c r="H28" s="52">
        <v>0.70833333333333337</v>
      </c>
      <c r="I28" s="16">
        <v>19</v>
      </c>
      <c r="J28" s="46" t="s">
        <v>12</v>
      </c>
      <c r="K28" s="103"/>
      <c r="L28" s="104"/>
      <c r="M28" s="104"/>
      <c r="N28" s="104"/>
      <c r="O28" s="104"/>
      <c r="P28" s="104"/>
      <c r="Q28" s="104"/>
      <c r="R28" s="104"/>
      <c r="S28" s="104"/>
      <c r="T28" s="104"/>
      <c r="U28" s="53" t="s">
        <v>13</v>
      </c>
      <c r="V28" s="105" t="str">
        <f t="shared" ref="V28:V29" si="2">IF(K28=0,"",K28*1000)</f>
        <v/>
      </c>
      <c r="W28" s="106"/>
    </row>
    <row r="29" spans="1:23" ht="27.75" customHeight="1" thickBot="1" x14ac:dyDescent="0.2">
      <c r="A29" s="127"/>
      <c r="B29" s="118"/>
      <c r="C29" s="119"/>
      <c r="D29" s="100"/>
      <c r="E29" s="100"/>
      <c r="F29" s="102"/>
      <c r="G29" s="125"/>
      <c r="H29" s="52">
        <v>0.85416666666666663</v>
      </c>
      <c r="I29" s="16">
        <v>20</v>
      </c>
      <c r="J29" s="46" t="s">
        <v>12</v>
      </c>
      <c r="K29" s="103"/>
      <c r="L29" s="104"/>
      <c r="M29" s="104"/>
      <c r="N29" s="104"/>
      <c r="O29" s="104"/>
      <c r="P29" s="104"/>
      <c r="Q29" s="104"/>
      <c r="R29" s="104"/>
      <c r="S29" s="104"/>
      <c r="T29" s="104"/>
      <c r="U29" s="53" t="s">
        <v>13</v>
      </c>
      <c r="V29" s="105" t="str">
        <f t="shared" si="2"/>
        <v/>
      </c>
      <c r="W29" s="106"/>
    </row>
    <row r="30" spans="1:23" ht="27.75" customHeight="1" thickBot="1" x14ac:dyDescent="0.2">
      <c r="A30" s="127"/>
      <c r="B30" s="116" t="s">
        <v>59</v>
      </c>
      <c r="C30" s="117"/>
      <c r="D30" s="99">
        <v>50</v>
      </c>
      <c r="E30" s="99">
        <v>150</v>
      </c>
      <c r="F30" s="101" t="s">
        <v>60</v>
      </c>
      <c r="G30" s="15">
        <v>43680</v>
      </c>
      <c r="H30" s="52">
        <v>0.4375</v>
      </c>
      <c r="I30" s="16">
        <v>21</v>
      </c>
      <c r="J30" s="17" t="s">
        <v>14</v>
      </c>
      <c r="K30" s="157"/>
      <c r="L30" s="158"/>
      <c r="M30" s="53" t="s">
        <v>13</v>
      </c>
      <c r="N30" s="17" t="s">
        <v>15</v>
      </c>
      <c r="O30" s="159"/>
      <c r="P30" s="160"/>
      <c r="Q30" s="53" t="s">
        <v>13</v>
      </c>
      <c r="R30" s="17" t="s">
        <v>21</v>
      </c>
      <c r="S30" s="129"/>
      <c r="T30" s="130"/>
      <c r="U30" s="53" t="s">
        <v>13</v>
      </c>
      <c r="V30" s="105" t="str">
        <f>IF(K30+O30+S30=0,"",K30*1000+O30*500+S30*1600)</f>
        <v/>
      </c>
      <c r="W30" s="106"/>
    </row>
    <row r="31" spans="1:23" ht="27.75" customHeight="1" thickBot="1" x14ac:dyDescent="0.2">
      <c r="A31" s="128"/>
      <c r="B31" s="118"/>
      <c r="C31" s="119"/>
      <c r="D31" s="133">
        <v>60</v>
      </c>
      <c r="E31" s="133" t="s">
        <v>23</v>
      </c>
      <c r="F31" s="134" t="s">
        <v>24</v>
      </c>
      <c r="G31" s="15">
        <v>43680</v>
      </c>
      <c r="H31" s="52">
        <v>0.60416666666666663</v>
      </c>
      <c r="I31" s="16">
        <v>22</v>
      </c>
      <c r="J31" s="17" t="s">
        <v>14</v>
      </c>
      <c r="K31" s="157"/>
      <c r="L31" s="158"/>
      <c r="M31" s="53" t="s">
        <v>13</v>
      </c>
      <c r="N31" s="17" t="s">
        <v>15</v>
      </c>
      <c r="O31" s="159"/>
      <c r="P31" s="160"/>
      <c r="Q31" s="53" t="s">
        <v>13</v>
      </c>
      <c r="R31" s="17" t="s">
        <v>21</v>
      </c>
      <c r="S31" s="129"/>
      <c r="T31" s="130"/>
      <c r="U31" s="53" t="s">
        <v>13</v>
      </c>
      <c r="V31" s="105" t="str">
        <f>IF(K31+O31+S31=0,"",K31*1000+O31*500+S31*1600)</f>
        <v/>
      </c>
      <c r="W31" s="106"/>
    </row>
    <row r="32" spans="1:23" ht="58.5" customHeight="1" thickBot="1" x14ac:dyDescent="0.2">
      <c r="A32" s="107" t="s">
        <v>25</v>
      </c>
      <c r="B32" s="116" t="s">
        <v>61</v>
      </c>
      <c r="C32" s="117"/>
      <c r="D32" s="50">
        <v>80</v>
      </c>
      <c r="E32" s="50">
        <v>500</v>
      </c>
      <c r="F32" s="14" t="s">
        <v>62</v>
      </c>
      <c r="G32" s="15">
        <v>43677</v>
      </c>
      <c r="H32" s="52">
        <v>0.75</v>
      </c>
      <c r="I32" s="16">
        <v>23</v>
      </c>
      <c r="J32" s="47" t="s">
        <v>14</v>
      </c>
      <c r="K32" s="123"/>
      <c r="L32" s="123"/>
      <c r="M32" s="123"/>
      <c r="N32" s="123"/>
      <c r="O32" s="25" t="s">
        <v>10</v>
      </c>
      <c r="P32" s="17" t="s">
        <v>15</v>
      </c>
      <c r="Q32" s="123"/>
      <c r="R32" s="123"/>
      <c r="S32" s="123"/>
      <c r="T32" s="123"/>
      <c r="U32" s="45" t="s">
        <v>10</v>
      </c>
      <c r="V32" s="105" t="str">
        <f>IF(K32+Q32=0,"",K32*1500+Q32*500)</f>
        <v/>
      </c>
      <c r="W32" s="106"/>
    </row>
    <row r="33" spans="1:23" ht="49.5" customHeight="1" thickBot="1" x14ac:dyDescent="0.2">
      <c r="A33" s="108"/>
      <c r="B33" s="139" t="s">
        <v>63</v>
      </c>
      <c r="C33" s="140"/>
      <c r="D33" s="50">
        <v>80</v>
      </c>
      <c r="E33" s="50">
        <v>500</v>
      </c>
      <c r="F33" s="14" t="s">
        <v>64</v>
      </c>
      <c r="G33" s="15">
        <v>42950</v>
      </c>
      <c r="H33" s="52">
        <v>0.54166666666666663</v>
      </c>
      <c r="I33" s="16">
        <v>24</v>
      </c>
      <c r="J33" s="47" t="s">
        <v>14</v>
      </c>
      <c r="K33" s="123"/>
      <c r="L33" s="123"/>
      <c r="M33" s="123"/>
      <c r="N33" s="123"/>
      <c r="O33" s="25" t="s">
        <v>10</v>
      </c>
      <c r="P33" s="17" t="s">
        <v>15</v>
      </c>
      <c r="Q33" s="123"/>
      <c r="R33" s="123"/>
      <c r="S33" s="123"/>
      <c r="T33" s="123"/>
      <c r="U33" s="45" t="s">
        <v>10</v>
      </c>
      <c r="V33" s="105" t="str">
        <f>IF(K33+Q33=0,"",K33*1500+Q33*500)</f>
        <v/>
      </c>
      <c r="W33" s="106"/>
    </row>
    <row r="34" spans="1:23" ht="49.5" customHeight="1" thickBot="1" x14ac:dyDescent="0.2">
      <c r="A34" s="108"/>
      <c r="B34" s="141" t="s">
        <v>65</v>
      </c>
      <c r="C34" s="119"/>
      <c r="D34" s="50">
        <v>75</v>
      </c>
      <c r="E34" s="50">
        <v>500</v>
      </c>
      <c r="F34" s="14" t="s">
        <v>66</v>
      </c>
      <c r="G34" s="15">
        <v>42951</v>
      </c>
      <c r="H34" s="52">
        <v>0.54166666666666663</v>
      </c>
      <c r="I34" s="16">
        <v>25</v>
      </c>
      <c r="J34" s="48" t="s">
        <v>14</v>
      </c>
      <c r="K34" s="123"/>
      <c r="L34" s="123"/>
      <c r="M34" s="123"/>
      <c r="N34" s="123"/>
      <c r="O34" s="54" t="s">
        <v>10</v>
      </c>
      <c r="P34" s="19" t="s">
        <v>15</v>
      </c>
      <c r="Q34" s="142"/>
      <c r="R34" s="143"/>
      <c r="S34" s="143"/>
      <c r="T34" s="143"/>
      <c r="U34" s="56" t="s">
        <v>10</v>
      </c>
      <c r="V34" s="105" t="str">
        <f>IF(K34+Q34=0,"",K34*1000+Q34*500)</f>
        <v/>
      </c>
      <c r="W34" s="106"/>
    </row>
    <row r="35" spans="1:23" s="4" customFormat="1" ht="29.25" customHeight="1" thickBot="1" x14ac:dyDescent="0.2">
      <c r="A35" s="137" t="s">
        <v>26</v>
      </c>
      <c r="B35" s="138"/>
      <c r="C35" s="138"/>
      <c r="D35" s="138"/>
      <c r="E35" s="138"/>
      <c r="F35" s="138"/>
      <c r="G35" s="138"/>
      <c r="H35" s="138"/>
      <c r="I35" s="138"/>
      <c r="J35" s="144">
        <f>SUM(K10:K34)+Q13+Q14+Q20+Q21+Q22+Q26+Q27+O30+O31+S30+S31+Q32+Q33+Q34</f>
        <v>0</v>
      </c>
      <c r="K35" s="145"/>
      <c r="L35" s="145"/>
      <c r="M35" s="145"/>
      <c r="N35" s="145"/>
      <c r="O35" s="145"/>
      <c r="P35" s="145"/>
      <c r="Q35" s="145"/>
      <c r="R35" s="145"/>
      <c r="S35" s="145"/>
      <c r="T35" s="145"/>
      <c r="U35" s="56" t="s">
        <v>10</v>
      </c>
      <c r="V35" s="70">
        <f>SUM(V10:W34)</f>
        <v>0</v>
      </c>
      <c r="W35" s="71"/>
    </row>
    <row r="36" spans="1:23" s="4" customFormat="1" ht="5.25" customHeight="1" x14ac:dyDescent="0.15">
      <c r="A36" s="65"/>
      <c r="B36" s="65"/>
      <c r="C36" s="65"/>
      <c r="D36" s="65"/>
      <c r="E36" s="65"/>
      <c r="F36" s="65"/>
      <c r="G36" s="65"/>
      <c r="H36" s="65"/>
      <c r="I36" s="65"/>
      <c r="J36" s="66"/>
      <c r="K36" s="66"/>
      <c r="L36" s="66"/>
      <c r="M36" s="66"/>
      <c r="N36" s="66"/>
      <c r="O36" s="66"/>
      <c r="P36" s="66"/>
      <c r="Q36" s="66"/>
      <c r="R36" s="66"/>
      <c r="S36" s="66"/>
      <c r="T36" s="66"/>
      <c r="U36" s="67"/>
      <c r="V36" s="68"/>
      <c r="W36" s="69"/>
    </row>
    <row r="37" spans="1:23" ht="18.75" customHeight="1" x14ac:dyDescent="0.15">
      <c r="A37" s="146" t="s">
        <v>27</v>
      </c>
      <c r="B37" s="146"/>
      <c r="C37" s="146"/>
      <c r="D37" s="146"/>
      <c r="E37" s="146"/>
      <c r="F37" s="147" t="s">
        <v>121</v>
      </c>
      <c r="G37" s="147"/>
      <c r="H37" s="147"/>
      <c r="I37" s="147"/>
      <c r="J37" s="147"/>
      <c r="K37" s="147"/>
      <c r="L37" s="147"/>
      <c r="M37" s="147"/>
      <c r="N37" s="147"/>
      <c r="O37" s="147"/>
      <c r="P37" s="147"/>
      <c r="Q37" s="147"/>
      <c r="R37" s="147"/>
      <c r="S37" s="147"/>
      <c r="T37" s="147"/>
      <c r="U37" s="147"/>
      <c r="V37" s="147"/>
      <c r="W37" s="147"/>
    </row>
    <row r="38" spans="1:23" s="23" customFormat="1" ht="15" customHeight="1" thickBot="1" x14ac:dyDescent="0.2">
      <c r="A38" s="20" t="s">
        <v>28</v>
      </c>
      <c r="B38" s="94" t="s">
        <v>2</v>
      </c>
      <c r="C38" s="95"/>
      <c r="D38" s="20" t="s">
        <v>29</v>
      </c>
      <c r="E38" s="20" t="s">
        <v>30</v>
      </c>
      <c r="F38" s="20" t="s">
        <v>5</v>
      </c>
      <c r="G38" s="21" t="s">
        <v>31</v>
      </c>
      <c r="H38" s="22" t="s">
        <v>0</v>
      </c>
      <c r="I38" s="20" t="s">
        <v>32</v>
      </c>
      <c r="J38" s="96" t="s">
        <v>8</v>
      </c>
      <c r="K38" s="97"/>
      <c r="L38" s="97"/>
      <c r="M38" s="97"/>
      <c r="N38" s="97"/>
      <c r="O38" s="97"/>
      <c r="P38" s="97"/>
      <c r="Q38" s="97"/>
      <c r="R38" s="97"/>
      <c r="S38" s="97"/>
      <c r="T38" s="97"/>
      <c r="U38" s="98"/>
      <c r="V38" s="94" t="s">
        <v>9</v>
      </c>
      <c r="W38" s="95"/>
    </row>
    <row r="39" spans="1:23" ht="29.1" customHeight="1" thickBot="1" x14ac:dyDescent="0.2">
      <c r="A39" s="135" t="s">
        <v>33</v>
      </c>
      <c r="B39" s="116" t="s">
        <v>67</v>
      </c>
      <c r="C39" s="117"/>
      <c r="D39" s="99">
        <v>55</v>
      </c>
      <c r="E39" s="99">
        <v>150</v>
      </c>
      <c r="F39" s="101" t="s">
        <v>68</v>
      </c>
      <c r="G39" s="124">
        <v>43677</v>
      </c>
      <c r="H39" s="52">
        <v>0.47916666666666669</v>
      </c>
      <c r="I39" s="24">
        <v>26</v>
      </c>
      <c r="J39" s="47" t="s">
        <v>14</v>
      </c>
      <c r="K39" s="123"/>
      <c r="L39" s="123"/>
      <c r="M39" s="123"/>
      <c r="N39" s="123"/>
      <c r="O39" s="25" t="s">
        <v>10</v>
      </c>
      <c r="P39" s="17" t="s">
        <v>15</v>
      </c>
      <c r="Q39" s="123"/>
      <c r="R39" s="123"/>
      <c r="S39" s="123"/>
      <c r="T39" s="123"/>
      <c r="U39" s="38" t="s">
        <v>10</v>
      </c>
      <c r="V39" s="105" t="str">
        <f>IF(K39+Q39=0,"",K39*1000+Q39*800)</f>
        <v/>
      </c>
      <c r="W39" s="106"/>
    </row>
    <row r="40" spans="1:23" ht="29.1" customHeight="1" thickBot="1" x14ac:dyDescent="0.2">
      <c r="A40" s="136"/>
      <c r="B40" s="118"/>
      <c r="C40" s="119"/>
      <c r="D40" s="133">
        <v>45</v>
      </c>
      <c r="E40" s="133" t="s">
        <v>23</v>
      </c>
      <c r="F40" s="134" t="s">
        <v>34</v>
      </c>
      <c r="G40" s="125"/>
      <c r="H40" s="52">
        <v>0.625</v>
      </c>
      <c r="I40" s="29">
        <v>27</v>
      </c>
      <c r="J40" s="47" t="s">
        <v>14</v>
      </c>
      <c r="K40" s="123"/>
      <c r="L40" s="123"/>
      <c r="M40" s="123"/>
      <c r="N40" s="123"/>
      <c r="O40" s="25" t="s">
        <v>10</v>
      </c>
      <c r="P40" s="17" t="s">
        <v>15</v>
      </c>
      <c r="Q40" s="123"/>
      <c r="R40" s="123"/>
      <c r="S40" s="123"/>
      <c r="T40" s="123"/>
      <c r="U40" s="38" t="s">
        <v>10</v>
      </c>
      <c r="V40" s="105" t="str">
        <f>IF(K40+Q40=0,"",K40*1000+Q40*800)</f>
        <v/>
      </c>
      <c r="W40" s="106"/>
    </row>
    <row r="41" spans="1:23" ht="29.1" customHeight="1" thickBot="1" x14ac:dyDescent="0.2">
      <c r="A41" s="136"/>
      <c r="B41" s="116" t="s">
        <v>71</v>
      </c>
      <c r="C41" s="117"/>
      <c r="D41" s="99">
        <v>45</v>
      </c>
      <c r="E41" s="99">
        <v>150</v>
      </c>
      <c r="F41" s="101" t="s">
        <v>75</v>
      </c>
      <c r="G41" s="124">
        <v>43678</v>
      </c>
      <c r="H41" s="52">
        <v>0.41666666666666669</v>
      </c>
      <c r="I41" s="27">
        <v>28</v>
      </c>
      <c r="J41" s="17" t="s">
        <v>14</v>
      </c>
      <c r="K41" s="122"/>
      <c r="L41" s="123"/>
      <c r="M41" s="53" t="s">
        <v>13</v>
      </c>
      <c r="N41" s="17" t="s">
        <v>15</v>
      </c>
      <c r="O41" s="161"/>
      <c r="P41" s="162"/>
      <c r="Q41" s="53" t="s">
        <v>13</v>
      </c>
      <c r="R41" s="17" t="s">
        <v>69</v>
      </c>
      <c r="S41" s="163"/>
      <c r="T41" s="164"/>
      <c r="U41" s="53" t="s">
        <v>13</v>
      </c>
      <c r="V41" s="105" t="str">
        <f>IF(K41+O41+S41=0,"",K41*1200+O41*500+S41*1500)</f>
        <v/>
      </c>
      <c r="W41" s="106"/>
    </row>
    <row r="42" spans="1:23" ht="29.1" customHeight="1" thickBot="1" x14ac:dyDescent="0.2">
      <c r="A42" s="136"/>
      <c r="B42" s="118"/>
      <c r="C42" s="119"/>
      <c r="D42" s="133">
        <v>60</v>
      </c>
      <c r="E42" s="148" t="s">
        <v>23</v>
      </c>
      <c r="F42" s="134" t="s">
        <v>35</v>
      </c>
      <c r="G42" s="125"/>
      <c r="H42" s="52">
        <v>0.5625</v>
      </c>
      <c r="I42" s="24">
        <v>29</v>
      </c>
      <c r="J42" s="17" t="s">
        <v>14</v>
      </c>
      <c r="K42" s="122"/>
      <c r="L42" s="123"/>
      <c r="M42" s="53" t="s">
        <v>13</v>
      </c>
      <c r="N42" s="17" t="s">
        <v>15</v>
      </c>
      <c r="O42" s="161"/>
      <c r="P42" s="162"/>
      <c r="Q42" s="53" t="s">
        <v>13</v>
      </c>
      <c r="R42" s="17" t="s">
        <v>70</v>
      </c>
      <c r="S42" s="163"/>
      <c r="T42" s="164"/>
      <c r="U42" s="53" t="s">
        <v>13</v>
      </c>
      <c r="V42" s="105" t="str">
        <f>IF(K42+O42+S42=0,"",K42*1200+O42*500+S42*1500)</f>
        <v/>
      </c>
      <c r="W42" s="106"/>
    </row>
    <row r="43" spans="1:23" ht="29.1" customHeight="1" thickBot="1" x14ac:dyDescent="0.2">
      <c r="A43" s="136"/>
      <c r="B43" s="116" t="s">
        <v>99</v>
      </c>
      <c r="C43" s="117"/>
      <c r="D43" s="99">
        <v>70</v>
      </c>
      <c r="E43" s="99">
        <v>150</v>
      </c>
      <c r="F43" s="101" t="s">
        <v>72</v>
      </c>
      <c r="G43" s="124">
        <v>43680</v>
      </c>
      <c r="H43" s="52">
        <v>0.625</v>
      </c>
      <c r="I43" s="29">
        <v>30</v>
      </c>
      <c r="J43" s="46" t="s">
        <v>12</v>
      </c>
      <c r="K43" s="103"/>
      <c r="L43" s="104"/>
      <c r="M43" s="104"/>
      <c r="N43" s="104"/>
      <c r="O43" s="104"/>
      <c r="P43" s="104"/>
      <c r="Q43" s="104"/>
      <c r="R43" s="104"/>
      <c r="S43" s="104"/>
      <c r="T43" s="104"/>
      <c r="U43" s="53" t="s">
        <v>13</v>
      </c>
      <c r="V43" s="105" t="str">
        <f>IF(K43=0,"",K43*1200)</f>
        <v/>
      </c>
      <c r="W43" s="106"/>
    </row>
    <row r="44" spans="1:23" ht="29.1" customHeight="1" thickBot="1" x14ac:dyDescent="0.2">
      <c r="A44" s="136"/>
      <c r="B44" s="118"/>
      <c r="C44" s="119"/>
      <c r="D44" s="133">
        <v>50</v>
      </c>
      <c r="E44" s="148" t="s">
        <v>23</v>
      </c>
      <c r="F44" s="134" t="s">
        <v>35</v>
      </c>
      <c r="G44" s="125"/>
      <c r="H44" s="52">
        <v>0.79166666666666663</v>
      </c>
      <c r="I44" s="27">
        <v>31</v>
      </c>
      <c r="J44" s="46" t="s">
        <v>12</v>
      </c>
      <c r="K44" s="103"/>
      <c r="L44" s="104"/>
      <c r="M44" s="104"/>
      <c r="N44" s="104"/>
      <c r="O44" s="104"/>
      <c r="P44" s="104"/>
      <c r="Q44" s="104"/>
      <c r="R44" s="104"/>
      <c r="S44" s="104"/>
      <c r="T44" s="104"/>
      <c r="U44" s="53" t="s">
        <v>13</v>
      </c>
      <c r="V44" s="105" t="str">
        <f>IF(K44=0,"",K44*1200)</f>
        <v/>
      </c>
      <c r="W44" s="106"/>
    </row>
    <row r="45" spans="1:23" ht="29.1" customHeight="1" thickBot="1" x14ac:dyDescent="0.2">
      <c r="A45" s="136"/>
      <c r="B45" s="149" t="s">
        <v>100</v>
      </c>
      <c r="C45" s="132"/>
      <c r="D45" s="99">
        <v>55</v>
      </c>
      <c r="E45" s="99">
        <v>150</v>
      </c>
      <c r="F45" s="101" t="s">
        <v>58</v>
      </c>
      <c r="G45" s="124">
        <v>42951</v>
      </c>
      <c r="H45" s="52">
        <v>0.70833333333333337</v>
      </c>
      <c r="I45" s="24">
        <v>32</v>
      </c>
      <c r="J45" s="46" t="s">
        <v>12</v>
      </c>
      <c r="K45" s="103"/>
      <c r="L45" s="104"/>
      <c r="M45" s="104"/>
      <c r="N45" s="104"/>
      <c r="O45" s="104"/>
      <c r="P45" s="104"/>
      <c r="Q45" s="104"/>
      <c r="R45" s="104"/>
      <c r="S45" s="104"/>
      <c r="T45" s="104"/>
      <c r="U45" s="53" t="s">
        <v>13</v>
      </c>
      <c r="V45" s="105" t="str">
        <f>IF(K45=0,"",K45*1500)</f>
        <v/>
      </c>
      <c r="W45" s="106"/>
    </row>
    <row r="46" spans="1:23" ht="29.1" customHeight="1" thickBot="1" x14ac:dyDescent="0.2">
      <c r="A46" s="150"/>
      <c r="B46" s="118"/>
      <c r="C46" s="119"/>
      <c r="D46" s="133">
        <v>50</v>
      </c>
      <c r="E46" s="148" t="s">
        <v>23</v>
      </c>
      <c r="F46" s="134" t="s">
        <v>35</v>
      </c>
      <c r="G46" s="125"/>
      <c r="H46" s="52">
        <v>0.83333333333333337</v>
      </c>
      <c r="I46" s="24">
        <v>33</v>
      </c>
      <c r="J46" s="46" t="s">
        <v>12</v>
      </c>
      <c r="K46" s="103"/>
      <c r="L46" s="104"/>
      <c r="M46" s="104"/>
      <c r="N46" s="104"/>
      <c r="O46" s="104"/>
      <c r="P46" s="104"/>
      <c r="Q46" s="104"/>
      <c r="R46" s="104"/>
      <c r="S46" s="104"/>
      <c r="T46" s="104"/>
      <c r="U46" s="53" t="s">
        <v>13</v>
      </c>
      <c r="V46" s="105" t="str">
        <f>IF(K46=0,"",K46*1500)</f>
        <v/>
      </c>
      <c r="W46" s="106"/>
    </row>
    <row r="47" spans="1:23" ht="29.1" customHeight="1" thickBot="1" x14ac:dyDescent="0.2">
      <c r="A47" s="136" t="s">
        <v>73</v>
      </c>
      <c r="B47" s="116" t="s">
        <v>101</v>
      </c>
      <c r="C47" s="117"/>
      <c r="D47" s="99">
        <v>75</v>
      </c>
      <c r="E47" s="99">
        <v>150</v>
      </c>
      <c r="F47" s="101" t="s">
        <v>55</v>
      </c>
      <c r="G47" s="124">
        <v>43679</v>
      </c>
      <c r="H47" s="52">
        <v>0.625</v>
      </c>
      <c r="I47" s="24">
        <v>34</v>
      </c>
      <c r="J47" s="46" t="s">
        <v>12</v>
      </c>
      <c r="K47" s="103"/>
      <c r="L47" s="104"/>
      <c r="M47" s="104"/>
      <c r="N47" s="104"/>
      <c r="O47" s="104"/>
      <c r="P47" s="104"/>
      <c r="Q47" s="104"/>
      <c r="R47" s="104"/>
      <c r="S47" s="104"/>
      <c r="T47" s="104"/>
      <c r="U47" s="53" t="s">
        <v>13</v>
      </c>
      <c r="V47" s="105" t="str">
        <f>IF(K47=0,"",K47*2000)</f>
        <v/>
      </c>
      <c r="W47" s="106"/>
    </row>
    <row r="48" spans="1:23" ht="29.1" customHeight="1" thickBot="1" x14ac:dyDescent="0.2">
      <c r="A48" s="136"/>
      <c r="B48" s="118"/>
      <c r="C48" s="119"/>
      <c r="D48" s="133">
        <v>45</v>
      </c>
      <c r="E48" s="133" t="s">
        <v>23</v>
      </c>
      <c r="F48" s="134" t="s">
        <v>34</v>
      </c>
      <c r="G48" s="125"/>
      <c r="H48" s="52">
        <v>0.77083333333333337</v>
      </c>
      <c r="I48" s="29">
        <v>35</v>
      </c>
      <c r="J48" s="46" t="s">
        <v>12</v>
      </c>
      <c r="K48" s="103"/>
      <c r="L48" s="104"/>
      <c r="M48" s="104"/>
      <c r="N48" s="104"/>
      <c r="O48" s="104"/>
      <c r="P48" s="104"/>
      <c r="Q48" s="104"/>
      <c r="R48" s="104"/>
      <c r="S48" s="104"/>
      <c r="T48" s="104"/>
      <c r="U48" s="53" t="s">
        <v>13</v>
      </c>
      <c r="V48" s="105" t="str">
        <f>IF(K48=0,"",K48*2000)</f>
        <v/>
      </c>
      <c r="W48" s="106"/>
    </row>
    <row r="49" spans="1:34" ht="29.1" customHeight="1" thickBot="1" x14ac:dyDescent="0.2">
      <c r="A49" s="136"/>
      <c r="B49" s="116" t="s">
        <v>74</v>
      </c>
      <c r="C49" s="117"/>
      <c r="D49" s="99">
        <v>60</v>
      </c>
      <c r="E49" s="99">
        <v>150</v>
      </c>
      <c r="F49" s="101" t="s">
        <v>76</v>
      </c>
      <c r="G49" s="124">
        <v>43681</v>
      </c>
      <c r="H49" s="52">
        <v>0.45833333333333331</v>
      </c>
      <c r="I49" s="24">
        <v>36</v>
      </c>
      <c r="J49" s="17" t="s">
        <v>14</v>
      </c>
      <c r="K49" s="122"/>
      <c r="L49" s="123"/>
      <c r="M49" s="53" t="s">
        <v>13</v>
      </c>
      <c r="N49" s="17" t="s">
        <v>15</v>
      </c>
      <c r="O49" s="161"/>
      <c r="P49" s="162"/>
      <c r="Q49" s="53" t="s">
        <v>13</v>
      </c>
      <c r="R49" s="17" t="s">
        <v>69</v>
      </c>
      <c r="S49" s="163"/>
      <c r="T49" s="164"/>
      <c r="U49" s="53" t="s">
        <v>13</v>
      </c>
      <c r="V49" s="105" t="str">
        <f>IF(K49+O49+S49=0,"",K49*1000+O49*800+S49*1500)</f>
        <v/>
      </c>
      <c r="W49" s="106"/>
    </row>
    <row r="50" spans="1:34" ht="29.1" customHeight="1" thickBot="1" x14ac:dyDescent="0.2">
      <c r="A50" s="136"/>
      <c r="B50" s="118"/>
      <c r="C50" s="119"/>
      <c r="D50" s="133">
        <v>45</v>
      </c>
      <c r="E50" s="133" t="s">
        <v>23</v>
      </c>
      <c r="F50" s="134" t="s">
        <v>34</v>
      </c>
      <c r="G50" s="125"/>
      <c r="H50" s="52">
        <v>0.625</v>
      </c>
      <c r="I50" s="29">
        <v>37</v>
      </c>
      <c r="J50" s="17" t="s">
        <v>14</v>
      </c>
      <c r="K50" s="122"/>
      <c r="L50" s="123"/>
      <c r="M50" s="53" t="s">
        <v>13</v>
      </c>
      <c r="N50" s="17" t="s">
        <v>15</v>
      </c>
      <c r="O50" s="161"/>
      <c r="P50" s="162"/>
      <c r="Q50" s="53" t="s">
        <v>13</v>
      </c>
      <c r="R50" s="17" t="s">
        <v>70</v>
      </c>
      <c r="S50" s="163"/>
      <c r="T50" s="164"/>
      <c r="U50" s="53" t="s">
        <v>13</v>
      </c>
      <c r="V50" s="105" t="str">
        <f>IF(K50+O50+S50=0,"",K50*1000+O50*800+S50*1500)</f>
        <v/>
      </c>
      <c r="W50" s="106"/>
    </row>
    <row r="51" spans="1:34" ht="29.1" customHeight="1" thickBot="1" x14ac:dyDescent="0.2">
      <c r="A51" s="136"/>
      <c r="B51" s="116" t="s">
        <v>102</v>
      </c>
      <c r="C51" s="117"/>
      <c r="D51" s="99">
        <v>50</v>
      </c>
      <c r="E51" s="99">
        <v>150</v>
      </c>
      <c r="F51" s="101" t="s">
        <v>103</v>
      </c>
      <c r="G51" s="124">
        <v>43682</v>
      </c>
      <c r="H51" s="52">
        <v>0.41666666666666669</v>
      </c>
      <c r="I51" s="24">
        <v>38</v>
      </c>
      <c r="J51" s="47" t="s">
        <v>14</v>
      </c>
      <c r="K51" s="123"/>
      <c r="L51" s="123"/>
      <c r="M51" s="123"/>
      <c r="N51" s="123"/>
      <c r="O51" s="25" t="s">
        <v>10</v>
      </c>
      <c r="P51" s="17" t="s">
        <v>15</v>
      </c>
      <c r="Q51" s="123"/>
      <c r="R51" s="123"/>
      <c r="S51" s="123"/>
      <c r="T51" s="123"/>
      <c r="U51" s="45" t="s">
        <v>10</v>
      </c>
      <c r="V51" s="105" t="str">
        <f>IF(K51+Q51=0,"",K51*1000+Q51*500)</f>
        <v/>
      </c>
      <c r="W51" s="106"/>
    </row>
    <row r="52" spans="1:34" ht="29.1" customHeight="1" thickBot="1" x14ac:dyDescent="0.2">
      <c r="A52" s="136"/>
      <c r="B52" s="118"/>
      <c r="C52" s="119"/>
      <c r="D52" s="133">
        <v>45</v>
      </c>
      <c r="E52" s="133" t="s">
        <v>23</v>
      </c>
      <c r="F52" s="134" t="s">
        <v>34</v>
      </c>
      <c r="G52" s="125"/>
      <c r="H52" s="52">
        <v>0.54166666666666663</v>
      </c>
      <c r="I52" s="29">
        <v>39</v>
      </c>
      <c r="J52" s="47" t="s">
        <v>14</v>
      </c>
      <c r="K52" s="123"/>
      <c r="L52" s="123"/>
      <c r="M52" s="123"/>
      <c r="N52" s="123"/>
      <c r="O52" s="25" t="s">
        <v>10</v>
      </c>
      <c r="P52" s="17" t="s">
        <v>15</v>
      </c>
      <c r="Q52" s="123"/>
      <c r="R52" s="123"/>
      <c r="S52" s="123"/>
      <c r="T52" s="123"/>
      <c r="U52" s="45" t="s">
        <v>10</v>
      </c>
      <c r="V52" s="105" t="str">
        <f>IF(K52+Q52=0,"",K52*1000+Q52*500)</f>
        <v/>
      </c>
      <c r="W52" s="106"/>
    </row>
    <row r="53" spans="1:34" ht="49.5" customHeight="1" thickBot="1" x14ac:dyDescent="0.2">
      <c r="A53" s="165" t="s">
        <v>77</v>
      </c>
      <c r="B53" s="168" t="s">
        <v>78</v>
      </c>
      <c r="C53" s="140"/>
      <c r="D53" s="50">
        <v>50</v>
      </c>
      <c r="E53" s="50">
        <v>80</v>
      </c>
      <c r="F53" s="14" t="s">
        <v>62</v>
      </c>
      <c r="G53" s="15">
        <v>43678</v>
      </c>
      <c r="H53" s="52">
        <v>0.5625</v>
      </c>
      <c r="I53" s="24">
        <v>40</v>
      </c>
      <c r="J53" s="47" t="s">
        <v>14</v>
      </c>
      <c r="K53" s="122"/>
      <c r="L53" s="123"/>
      <c r="M53" s="123"/>
      <c r="N53" s="123"/>
      <c r="O53" s="44" t="s">
        <v>10</v>
      </c>
      <c r="P53" s="17" t="s">
        <v>15</v>
      </c>
      <c r="Q53" s="123"/>
      <c r="R53" s="123"/>
      <c r="S53" s="123"/>
      <c r="T53" s="123"/>
      <c r="U53" s="53" t="s">
        <v>13</v>
      </c>
      <c r="V53" s="105" t="str">
        <f>IF(K53+Q53=0,"",K53*1500+Q53*500)</f>
        <v/>
      </c>
      <c r="W53" s="106"/>
    </row>
    <row r="54" spans="1:34" ht="29.1" customHeight="1" thickBot="1" x14ac:dyDescent="0.2">
      <c r="A54" s="166"/>
      <c r="B54" s="149" t="s">
        <v>79</v>
      </c>
      <c r="C54" s="132"/>
      <c r="D54" s="99">
        <v>60</v>
      </c>
      <c r="E54" s="99">
        <v>80</v>
      </c>
      <c r="F54" s="101" t="s">
        <v>80</v>
      </c>
      <c r="G54" s="15">
        <v>43679</v>
      </c>
      <c r="H54" s="52">
        <v>0.70833333333333337</v>
      </c>
      <c r="I54" s="24">
        <v>41</v>
      </c>
      <c r="J54" s="46" t="s">
        <v>12</v>
      </c>
      <c r="K54" s="103"/>
      <c r="L54" s="104"/>
      <c r="M54" s="104"/>
      <c r="N54" s="104"/>
      <c r="O54" s="104"/>
      <c r="P54" s="104"/>
      <c r="Q54" s="104"/>
      <c r="R54" s="104"/>
      <c r="S54" s="104"/>
      <c r="T54" s="104"/>
      <c r="U54" s="53" t="s">
        <v>13</v>
      </c>
      <c r="V54" s="105" t="str">
        <f>IF(K54=0,"",K54*1200)</f>
        <v/>
      </c>
      <c r="W54" s="106"/>
    </row>
    <row r="55" spans="1:34" ht="29.1" customHeight="1" thickBot="1" x14ac:dyDescent="0.2">
      <c r="A55" s="166"/>
      <c r="B55" s="131"/>
      <c r="C55" s="132"/>
      <c r="D55" s="133">
        <v>50</v>
      </c>
      <c r="E55" s="148" t="s">
        <v>23</v>
      </c>
      <c r="F55" s="134" t="s">
        <v>36</v>
      </c>
      <c r="G55" s="41">
        <v>43680</v>
      </c>
      <c r="H55" s="52">
        <v>0.41666666666666669</v>
      </c>
      <c r="I55" s="29">
        <v>42</v>
      </c>
      <c r="J55" s="46" t="s">
        <v>12</v>
      </c>
      <c r="K55" s="103"/>
      <c r="L55" s="104"/>
      <c r="M55" s="104"/>
      <c r="N55" s="104"/>
      <c r="O55" s="104"/>
      <c r="P55" s="104"/>
      <c r="Q55" s="104"/>
      <c r="R55" s="104"/>
      <c r="S55" s="104"/>
      <c r="T55" s="104"/>
      <c r="U55" s="53" t="s">
        <v>13</v>
      </c>
      <c r="V55" s="105" t="str">
        <f>IF(K55=0,"",K55*1200)</f>
        <v/>
      </c>
      <c r="W55" s="106"/>
    </row>
    <row r="56" spans="1:34" ht="24.75" customHeight="1" thickBot="1" x14ac:dyDescent="0.2">
      <c r="A56" s="166"/>
      <c r="B56" s="116" t="s">
        <v>81</v>
      </c>
      <c r="C56" s="169"/>
      <c r="D56" s="99">
        <v>35</v>
      </c>
      <c r="E56" s="99">
        <v>80</v>
      </c>
      <c r="F56" s="101" t="s">
        <v>54</v>
      </c>
      <c r="G56" s="15">
        <v>43680</v>
      </c>
      <c r="H56" s="52">
        <v>0.875</v>
      </c>
      <c r="I56" s="27">
        <v>43</v>
      </c>
      <c r="J56" s="46" t="s">
        <v>12</v>
      </c>
      <c r="K56" s="103"/>
      <c r="L56" s="104"/>
      <c r="M56" s="104"/>
      <c r="N56" s="104"/>
      <c r="O56" s="104"/>
      <c r="P56" s="104"/>
      <c r="Q56" s="104"/>
      <c r="R56" s="104"/>
      <c r="S56" s="104"/>
      <c r="T56" s="104"/>
      <c r="U56" s="53" t="s">
        <v>13</v>
      </c>
      <c r="V56" s="105" t="str">
        <f>IF(K56=0,"",K56*1000)</f>
        <v/>
      </c>
      <c r="W56" s="106"/>
    </row>
    <row r="57" spans="1:34" ht="24.75" customHeight="1" thickBot="1" x14ac:dyDescent="0.2">
      <c r="A57" s="166"/>
      <c r="B57" s="149"/>
      <c r="C57" s="170"/>
      <c r="D57" s="179"/>
      <c r="E57" s="179"/>
      <c r="F57" s="180"/>
      <c r="G57" s="124">
        <v>43681</v>
      </c>
      <c r="H57" s="52">
        <v>0.41666666666666669</v>
      </c>
      <c r="I57" s="24">
        <v>44</v>
      </c>
      <c r="J57" s="46" t="s">
        <v>12</v>
      </c>
      <c r="K57" s="103"/>
      <c r="L57" s="104"/>
      <c r="M57" s="104"/>
      <c r="N57" s="104"/>
      <c r="O57" s="104"/>
      <c r="P57" s="104"/>
      <c r="Q57" s="104"/>
      <c r="R57" s="104"/>
      <c r="S57" s="104"/>
      <c r="T57" s="104"/>
      <c r="U57" s="53" t="s">
        <v>13</v>
      </c>
      <c r="V57" s="105" t="str">
        <f>IF(K57=0,"",K57*1000)</f>
        <v/>
      </c>
      <c r="W57" s="106"/>
    </row>
    <row r="58" spans="1:34" ht="24.75" customHeight="1" thickBot="1" x14ac:dyDescent="0.2">
      <c r="A58" s="166"/>
      <c r="B58" s="141"/>
      <c r="C58" s="171"/>
      <c r="D58" s="100"/>
      <c r="E58" s="100"/>
      <c r="F58" s="102"/>
      <c r="G58" s="125"/>
      <c r="H58" s="52">
        <v>0.58333333333333337</v>
      </c>
      <c r="I58" s="29">
        <v>45</v>
      </c>
      <c r="J58" s="46" t="s">
        <v>12</v>
      </c>
      <c r="K58" s="103"/>
      <c r="L58" s="104"/>
      <c r="M58" s="104"/>
      <c r="N58" s="104"/>
      <c r="O58" s="104"/>
      <c r="P58" s="104"/>
      <c r="Q58" s="104"/>
      <c r="R58" s="104"/>
      <c r="S58" s="104"/>
      <c r="T58" s="104"/>
      <c r="U58" s="53" t="s">
        <v>13</v>
      </c>
      <c r="V58" s="105" t="str">
        <f>IF(K58=0,"",K58*1000)</f>
        <v/>
      </c>
      <c r="W58" s="106"/>
    </row>
    <row r="59" spans="1:34" ht="29.1" customHeight="1" thickBot="1" x14ac:dyDescent="0.2">
      <c r="A59" s="166"/>
      <c r="B59" s="116" t="s">
        <v>82</v>
      </c>
      <c r="C59" s="117"/>
      <c r="D59" s="99">
        <v>40</v>
      </c>
      <c r="E59" s="99">
        <v>80</v>
      </c>
      <c r="F59" s="101" t="s">
        <v>83</v>
      </c>
      <c r="G59" s="124">
        <v>43682</v>
      </c>
      <c r="H59" s="52">
        <v>0.47916666666666669</v>
      </c>
      <c r="I59" s="27">
        <v>46</v>
      </c>
      <c r="J59" s="46" t="s">
        <v>12</v>
      </c>
      <c r="K59" s="103"/>
      <c r="L59" s="104"/>
      <c r="M59" s="104"/>
      <c r="N59" s="104"/>
      <c r="O59" s="104"/>
      <c r="P59" s="104"/>
      <c r="Q59" s="104"/>
      <c r="R59" s="104"/>
      <c r="S59" s="104"/>
      <c r="T59" s="104"/>
      <c r="U59" s="53" t="s">
        <v>13</v>
      </c>
      <c r="V59" s="105" t="str">
        <f>IF(K59=0,"",K59*500)</f>
        <v/>
      </c>
      <c r="W59" s="106"/>
    </row>
    <row r="60" spans="1:34" ht="29.1" customHeight="1" thickBot="1" x14ac:dyDescent="0.2">
      <c r="A60" s="167"/>
      <c r="B60" s="118"/>
      <c r="C60" s="119"/>
      <c r="D60" s="133">
        <v>40</v>
      </c>
      <c r="E60" s="148" t="s">
        <v>37</v>
      </c>
      <c r="F60" s="134" t="s">
        <v>38</v>
      </c>
      <c r="G60" s="125"/>
      <c r="H60" s="52">
        <v>0.625</v>
      </c>
      <c r="I60" s="27">
        <v>47</v>
      </c>
      <c r="J60" s="46" t="s">
        <v>12</v>
      </c>
      <c r="K60" s="103"/>
      <c r="L60" s="104"/>
      <c r="M60" s="104"/>
      <c r="N60" s="104"/>
      <c r="O60" s="104"/>
      <c r="P60" s="104"/>
      <c r="Q60" s="104"/>
      <c r="R60" s="104"/>
      <c r="S60" s="104"/>
      <c r="T60" s="104"/>
      <c r="U60" s="53" t="s">
        <v>13</v>
      </c>
      <c r="V60" s="105" t="str">
        <f>IF(K60=0,"",K60*500)</f>
        <v/>
      </c>
      <c r="W60" s="106"/>
      <c r="AH60" s="26"/>
    </row>
    <row r="61" spans="1:34" ht="29.1" customHeight="1" thickBot="1" x14ac:dyDescent="0.2">
      <c r="A61" s="136" t="s">
        <v>85</v>
      </c>
      <c r="B61" s="149" t="s">
        <v>104</v>
      </c>
      <c r="C61" s="132"/>
      <c r="D61" s="99">
        <v>25</v>
      </c>
      <c r="E61" s="99">
        <v>80</v>
      </c>
      <c r="F61" s="101" t="s">
        <v>84</v>
      </c>
      <c r="G61" s="124">
        <v>43677</v>
      </c>
      <c r="H61" s="52">
        <v>0.39583333333333331</v>
      </c>
      <c r="I61" s="24">
        <v>48</v>
      </c>
      <c r="J61" s="46" t="s">
        <v>86</v>
      </c>
      <c r="K61" s="103"/>
      <c r="L61" s="104"/>
      <c r="M61" s="104"/>
      <c r="N61" s="104"/>
      <c r="O61" s="104"/>
      <c r="P61" s="104"/>
      <c r="Q61" s="104"/>
      <c r="R61" s="104"/>
      <c r="S61" s="104"/>
      <c r="T61" s="104"/>
      <c r="U61" s="53" t="s">
        <v>13</v>
      </c>
      <c r="V61" s="105" t="str">
        <f>IF(K61=0,"",K61*1000)</f>
        <v/>
      </c>
      <c r="W61" s="106"/>
    </row>
    <row r="62" spans="1:34" ht="29.1" customHeight="1" thickBot="1" x14ac:dyDescent="0.2">
      <c r="A62" s="136"/>
      <c r="B62" s="131"/>
      <c r="C62" s="132"/>
      <c r="D62" s="133"/>
      <c r="E62" s="148"/>
      <c r="F62" s="134"/>
      <c r="G62" s="125"/>
      <c r="H62" s="52">
        <v>0.47916666666666669</v>
      </c>
      <c r="I62" s="29">
        <v>49</v>
      </c>
      <c r="J62" s="46" t="s">
        <v>69</v>
      </c>
      <c r="K62" s="103"/>
      <c r="L62" s="104"/>
      <c r="M62" s="104"/>
      <c r="N62" s="104"/>
      <c r="O62" s="104"/>
      <c r="P62" s="104"/>
      <c r="Q62" s="104"/>
      <c r="R62" s="104"/>
      <c r="S62" s="104"/>
      <c r="T62" s="104"/>
      <c r="U62" s="53" t="s">
        <v>13</v>
      </c>
      <c r="V62" s="105" t="str">
        <f>IF(K62=0,"",K62*1000)</f>
        <v/>
      </c>
      <c r="W62" s="106"/>
    </row>
    <row r="63" spans="1:34" ht="29.1" customHeight="1" thickBot="1" x14ac:dyDescent="0.2">
      <c r="A63" s="136"/>
      <c r="B63" s="116" t="s">
        <v>87</v>
      </c>
      <c r="C63" s="117"/>
      <c r="D63" s="99">
        <v>40</v>
      </c>
      <c r="E63" s="99">
        <v>80</v>
      </c>
      <c r="F63" s="101" t="s">
        <v>88</v>
      </c>
      <c r="G63" s="124">
        <v>43677</v>
      </c>
      <c r="H63" s="52">
        <v>0.6875</v>
      </c>
      <c r="I63" s="24">
        <v>50</v>
      </c>
      <c r="J63" s="46" t="s">
        <v>12</v>
      </c>
      <c r="K63" s="103"/>
      <c r="L63" s="104"/>
      <c r="M63" s="104"/>
      <c r="N63" s="104"/>
      <c r="O63" s="104"/>
      <c r="P63" s="104"/>
      <c r="Q63" s="104"/>
      <c r="R63" s="104"/>
      <c r="S63" s="104"/>
      <c r="T63" s="104"/>
      <c r="U63" s="53" t="s">
        <v>13</v>
      </c>
      <c r="V63" s="105" t="str">
        <f>IF(K63=0,"",K63*1000)</f>
        <v/>
      </c>
      <c r="W63" s="106"/>
    </row>
    <row r="64" spans="1:34" ht="29.1" customHeight="1" thickBot="1" x14ac:dyDescent="0.2">
      <c r="A64" s="136"/>
      <c r="B64" s="118"/>
      <c r="C64" s="119"/>
      <c r="D64" s="133">
        <v>50</v>
      </c>
      <c r="E64" s="148" t="s">
        <v>23</v>
      </c>
      <c r="F64" s="134" t="s">
        <v>36</v>
      </c>
      <c r="G64" s="125"/>
      <c r="H64" s="52">
        <v>0.8125</v>
      </c>
      <c r="I64" s="29">
        <v>51</v>
      </c>
      <c r="J64" s="46" t="s">
        <v>12</v>
      </c>
      <c r="K64" s="103"/>
      <c r="L64" s="104"/>
      <c r="M64" s="104"/>
      <c r="N64" s="104"/>
      <c r="O64" s="104"/>
      <c r="P64" s="104"/>
      <c r="Q64" s="104"/>
      <c r="R64" s="104"/>
      <c r="S64" s="104"/>
      <c r="T64" s="104"/>
      <c r="U64" s="53" t="s">
        <v>13</v>
      </c>
      <c r="V64" s="105" t="str">
        <f>IF(K64=0,"",K64*1000)</f>
        <v/>
      </c>
      <c r="W64" s="106"/>
    </row>
    <row r="65" spans="1:34" ht="29.1" customHeight="1" thickBot="1" x14ac:dyDescent="0.2">
      <c r="A65" s="136"/>
      <c r="B65" s="116" t="s">
        <v>89</v>
      </c>
      <c r="C65" s="117"/>
      <c r="D65" s="99">
        <v>50</v>
      </c>
      <c r="E65" s="99">
        <v>80</v>
      </c>
      <c r="F65" s="101" t="s">
        <v>66</v>
      </c>
      <c r="G65" s="124">
        <v>43678</v>
      </c>
      <c r="H65" s="52">
        <v>0.625</v>
      </c>
      <c r="I65" s="24">
        <v>52</v>
      </c>
      <c r="J65" s="47" t="s">
        <v>14</v>
      </c>
      <c r="K65" s="122"/>
      <c r="L65" s="123"/>
      <c r="M65" s="123"/>
      <c r="N65" s="123"/>
      <c r="O65" s="44" t="s">
        <v>10</v>
      </c>
      <c r="P65" s="17" t="s">
        <v>15</v>
      </c>
      <c r="Q65" s="123"/>
      <c r="R65" s="123"/>
      <c r="S65" s="123"/>
      <c r="T65" s="123"/>
      <c r="U65" s="53" t="s">
        <v>13</v>
      </c>
      <c r="V65" s="105" t="str">
        <f>IF(K65+Q65=0,"",K65*1000+Q65*500)</f>
        <v/>
      </c>
      <c r="W65" s="106"/>
    </row>
    <row r="66" spans="1:34" ht="29.1" customHeight="1" thickBot="1" x14ac:dyDescent="0.2">
      <c r="A66" s="136"/>
      <c r="B66" s="118"/>
      <c r="C66" s="119"/>
      <c r="D66" s="133">
        <v>50</v>
      </c>
      <c r="E66" s="148" t="s">
        <v>23</v>
      </c>
      <c r="F66" s="134" t="s">
        <v>36</v>
      </c>
      <c r="G66" s="125"/>
      <c r="H66" s="52">
        <v>0.79166666666666663</v>
      </c>
      <c r="I66" s="29">
        <v>53</v>
      </c>
      <c r="J66" s="47" t="s">
        <v>14</v>
      </c>
      <c r="K66" s="122"/>
      <c r="L66" s="123"/>
      <c r="M66" s="123"/>
      <c r="N66" s="123"/>
      <c r="O66" s="44" t="s">
        <v>10</v>
      </c>
      <c r="P66" s="49" t="s">
        <v>15</v>
      </c>
      <c r="Q66" s="178"/>
      <c r="R66" s="178"/>
      <c r="S66" s="178"/>
      <c r="T66" s="178"/>
      <c r="U66" s="57" t="s">
        <v>13</v>
      </c>
      <c r="V66" s="105" t="str">
        <f>IF(K66+Q66=0,"",K66*1000+Q66*500)</f>
        <v/>
      </c>
      <c r="W66" s="106"/>
    </row>
    <row r="67" spans="1:34" ht="29.1" customHeight="1" thickBot="1" x14ac:dyDescent="0.2">
      <c r="A67" s="136"/>
      <c r="B67" s="116" t="s">
        <v>96</v>
      </c>
      <c r="C67" s="117"/>
      <c r="D67" s="99">
        <v>60</v>
      </c>
      <c r="E67" s="99">
        <v>40</v>
      </c>
      <c r="F67" s="101" t="s">
        <v>91</v>
      </c>
      <c r="G67" s="124">
        <v>42952</v>
      </c>
      <c r="H67" s="52">
        <v>0.41666666666666669</v>
      </c>
      <c r="I67" s="27">
        <v>54</v>
      </c>
      <c r="J67" s="47" t="s">
        <v>69</v>
      </c>
      <c r="K67" s="122"/>
      <c r="L67" s="123"/>
      <c r="M67" s="123"/>
      <c r="N67" s="123"/>
      <c r="O67" s="43" t="s">
        <v>10</v>
      </c>
      <c r="P67" s="59" t="s">
        <v>90</v>
      </c>
      <c r="Q67" s="172"/>
      <c r="R67" s="173"/>
      <c r="S67" s="173"/>
      <c r="T67" s="173"/>
      <c r="U67" s="174"/>
      <c r="V67" s="105" t="str">
        <f>IF(K67=0,"",K67*1500)</f>
        <v/>
      </c>
      <c r="W67" s="106"/>
    </row>
    <row r="68" spans="1:34" ht="29.1" customHeight="1" thickBot="1" x14ac:dyDescent="0.2">
      <c r="A68" s="150"/>
      <c r="B68" s="118"/>
      <c r="C68" s="119"/>
      <c r="D68" s="133">
        <v>40</v>
      </c>
      <c r="E68" s="148" t="s">
        <v>37</v>
      </c>
      <c r="F68" s="134" t="s">
        <v>38</v>
      </c>
      <c r="G68" s="125"/>
      <c r="H68" s="52">
        <v>0.58333333333333337</v>
      </c>
      <c r="I68" s="27">
        <v>55</v>
      </c>
      <c r="J68" s="47" t="s">
        <v>86</v>
      </c>
      <c r="K68" s="122"/>
      <c r="L68" s="123"/>
      <c r="M68" s="123"/>
      <c r="N68" s="123"/>
      <c r="O68" s="43" t="s">
        <v>10</v>
      </c>
      <c r="P68" s="60" t="s">
        <v>90</v>
      </c>
      <c r="Q68" s="175"/>
      <c r="R68" s="176"/>
      <c r="S68" s="176"/>
      <c r="T68" s="176"/>
      <c r="U68" s="177"/>
      <c r="V68" s="105" t="str">
        <f>IF(K68=0,"",K68*1500)</f>
        <v/>
      </c>
      <c r="W68" s="106"/>
      <c r="AH68" s="26"/>
    </row>
    <row r="69" spans="1:34" ht="65.25" customHeight="1" thickBot="1" x14ac:dyDescent="0.2">
      <c r="A69" s="31" t="s">
        <v>39</v>
      </c>
      <c r="B69" s="139" t="s">
        <v>92</v>
      </c>
      <c r="C69" s="140"/>
      <c r="D69" s="50">
        <v>90</v>
      </c>
      <c r="E69" s="50">
        <v>100</v>
      </c>
      <c r="F69" s="14" t="s">
        <v>93</v>
      </c>
      <c r="G69" s="15">
        <v>43679</v>
      </c>
      <c r="H69" s="52">
        <v>0.54166666666666663</v>
      </c>
      <c r="I69" s="27">
        <v>56</v>
      </c>
      <c r="J69" s="47" t="s">
        <v>14</v>
      </c>
      <c r="K69" s="122"/>
      <c r="L69" s="123"/>
      <c r="M69" s="123"/>
      <c r="N69" s="123"/>
      <c r="O69" s="44" t="s">
        <v>10</v>
      </c>
      <c r="P69" s="28" t="s">
        <v>15</v>
      </c>
      <c r="Q69" s="156"/>
      <c r="R69" s="156"/>
      <c r="S69" s="156"/>
      <c r="T69" s="156"/>
      <c r="U69" s="58" t="s">
        <v>13</v>
      </c>
      <c r="V69" s="105" t="str">
        <f>IF(K69+Q69=0,"",K69*1000+Q69*800)</f>
        <v/>
      </c>
      <c r="W69" s="106"/>
    </row>
    <row r="70" spans="1:34" ht="49.5" customHeight="1" thickBot="1" x14ac:dyDescent="0.2">
      <c r="A70" s="42" t="s">
        <v>94</v>
      </c>
      <c r="B70" s="116" t="s">
        <v>95</v>
      </c>
      <c r="C70" s="117"/>
      <c r="D70" s="51">
        <v>70</v>
      </c>
      <c r="E70" s="51">
        <v>600</v>
      </c>
      <c r="F70" s="39" t="s">
        <v>54</v>
      </c>
      <c r="G70" s="40">
        <v>43681</v>
      </c>
      <c r="H70" s="52">
        <v>0.625</v>
      </c>
      <c r="I70" s="24">
        <v>57</v>
      </c>
      <c r="J70" s="46" t="s">
        <v>12</v>
      </c>
      <c r="K70" s="103"/>
      <c r="L70" s="104"/>
      <c r="M70" s="104"/>
      <c r="N70" s="104"/>
      <c r="O70" s="104"/>
      <c r="P70" s="104"/>
      <c r="Q70" s="104"/>
      <c r="R70" s="104"/>
      <c r="S70" s="104"/>
      <c r="T70" s="104"/>
      <c r="U70" s="53" t="s">
        <v>13</v>
      </c>
      <c r="V70" s="105" t="str">
        <f>IF(K70=0,"",K70*1000)</f>
        <v/>
      </c>
      <c r="W70" s="106"/>
    </row>
    <row r="71" spans="1:34" s="4" customFormat="1" ht="23.25" customHeight="1" thickBot="1" x14ac:dyDescent="0.2">
      <c r="A71" s="137" t="s">
        <v>40</v>
      </c>
      <c r="B71" s="138"/>
      <c r="C71" s="138"/>
      <c r="D71" s="138"/>
      <c r="E71" s="138"/>
      <c r="F71" s="138"/>
      <c r="G71" s="138"/>
      <c r="H71" s="138"/>
      <c r="I71" s="151"/>
      <c r="J71" s="152">
        <f>SUM(K39:K70)+Q39+Q40+O41+O42+S41+S42+O49+O50+S49+S50+Q51+Q52+Q53+Q65+Q66+Q69</f>
        <v>0</v>
      </c>
      <c r="K71" s="153"/>
      <c r="L71" s="153"/>
      <c r="M71" s="153"/>
      <c r="N71" s="153"/>
      <c r="O71" s="153"/>
      <c r="P71" s="153"/>
      <c r="Q71" s="153"/>
      <c r="R71" s="153"/>
      <c r="S71" s="153"/>
      <c r="T71" s="153"/>
      <c r="U71" s="32" t="s">
        <v>10</v>
      </c>
      <c r="V71" s="70">
        <f>SUM(V39:W70)</f>
        <v>0</v>
      </c>
      <c r="W71" s="71"/>
    </row>
    <row r="72" spans="1:34" s="4" customFormat="1" ht="28.5" customHeight="1" thickBot="1" x14ac:dyDescent="0.2">
      <c r="A72" s="137" t="s">
        <v>41</v>
      </c>
      <c r="B72" s="138"/>
      <c r="C72" s="138"/>
      <c r="D72" s="138"/>
      <c r="E72" s="138"/>
      <c r="F72" s="138"/>
      <c r="G72" s="138"/>
      <c r="H72" s="138"/>
      <c r="I72" s="138"/>
      <c r="J72" s="154">
        <f>J35+J71</f>
        <v>0</v>
      </c>
      <c r="K72" s="155"/>
      <c r="L72" s="155"/>
      <c r="M72" s="155"/>
      <c r="N72" s="155"/>
      <c r="O72" s="155"/>
      <c r="P72" s="155"/>
      <c r="Q72" s="155"/>
      <c r="R72" s="155"/>
      <c r="S72" s="155"/>
      <c r="T72" s="155"/>
      <c r="U72" s="32" t="s">
        <v>10</v>
      </c>
      <c r="V72" s="72">
        <f>V71+V35</f>
        <v>0</v>
      </c>
      <c r="W72" s="73"/>
    </row>
    <row r="73" spans="1:34" ht="3" customHeight="1" x14ac:dyDescent="0.15">
      <c r="A73" s="18"/>
      <c r="B73" s="18"/>
      <c r="C73" s="18"/>
      <c r="D73" s="18"/>
      <c r="E73" s="18"/>
      <c r="F73" s="18"/>
      <c r="G73" s="18"/>
      <c r="H73" s="18"/>
      <c r="I73" s="18"/>
      <c r="J73" s="18"/>
      <c r="K73" s="18"/>
      <c r="L73" s="18"/>
      <c r="M73" s="18"/>
      <c r="N73" s="18"/>
      <c r="O73" s="18"/>
      <c r="P73" s="18"/>
      <c r="Q73" s="18"/>
      <c r="R73" s="18"/>
      <c r="S73" s="18"/>
      <c r="T73" s="33"/>
    </row>
    <row r="74" spans="1:34" ht="24" customHeight="1" x14ac:dyDescent="0.15">
      <c r="A74" s="18"/>
      <c r="B74" s="18"/>
      <c r="C74" s="18"/>
      <c r="D74" s="18"/>
      <c r="E74" s="18"/>
      <c r="F74" s="18"/>
      <c r="G74" s="18"/>
      <c r="H74" s="18"/>
      <c r="I74" s="18"/>
      <c r="J74" s="18"/>
      <c r="K74" s="18"/>
      <c r="L74" s="18"/>
      <c r="M74" s="18"/>
      <c r="N74" s="18"/>
      <c r="O74" s="18"/>
      <c r="P74" s="18"/>
      <c r="Q74" s="18"/>
      <c r="R74" s="18"/>
      <c r="S74" s="18"/>
      <c r="T74" s="18"/>
    </row>
    <row r="75" spans="1:34" ht="24" customHeight="1" x14ac:dyDescent="0.15">
      <c r="A75" s="18"/>
      <c r="B75" s="18"/>
      <c r="C75" s="18"/>
      <c r="D75" s="18"/>
      <c r="E75" s="18"/>
      <c r="F75" s="18"/>
      <c r="G75" s="18"/>
      <c r="H75" s="18"/>
      <c r="I75" s="18"/>
      <c r="J75" s="18"/>
      <c r="K75" s="18"/>
      <c r="L75" s="18"/>
      <c r="M75" s="18"/>
      <c r="N75" s="18"/>
      <c r="O75" s="18"/>
      <c r="P75" s="18"/>
      <c r="Q75" s="18"/>
      <c r="R75" s="18"/>
      <c r="S75" s="18"/>
      <c r="T75" s="18"/>
    </row>
    <row r="76" spans="1:34" ht="24" customHeight="1" x14ac:dyDescent="0.15">
      <c r="A76" s="18"/>
      <c r="B76" s="18"/>
      <c r="C76" s="18"/>
      <c r="D76" s="18"/>
      <c r="E76" s="18"/>
      <c r="F76" s="18"/>
      <c r="G76" s="18"/>
      <c r="H76" s="18"/>
      <c r="I76" s="18"/>
      <c r="J76" s="18"/>
      <c r="K76" s="18"/>
      <c r="L76" s="18"/>
      <c r="M76" s="18"/>
      <c r="N76" s="18"/>
      <c r="O76" s="18"/>
      <c r="P76" s="18"/>
      <c r="Q76" s="18"/>
      <c r="R76" s="18"/>
      <c r="S76" s="18"/>
      <c r="T76" s="18"/>
    </row>
    <row r="77" spans="1:34" ht="24" customHeight="1" x14ac:dyDescent="0.15">
      <c r="A77" s="18"/>
      <c r="B77" s="18"/>
      <c r="C77" s="18"/>
      <c r="D77" s="18"/>
      <c r="E77" s="18"/>
      <c r="F77" s="18"/>
      <c r="G77" s="18"/>
      <c r="H77" s="18"/>
      <c r="I77" s="18"/>
      <c r="J77" s="18"/>
      <c r="K77" s="18"/>
      <c r="L77" s="18"/>
      <c r="M77" s="18"/>
      <c r="N77" s="18"/>
      <c r="O77" s="18"/>
      <c r="P77" s="18"/>
      <c r="Q77" s="18"/>
      <c r="R77" s="18"/>
      <c r="S77" s="18"/>
      <c r="T77" s="18"/>
    </row>
    <row r="78" spans="1:34" ht="24" customHeight="1" x14ac:dyDescent="0.15">
      <c r="A78" s="18"/>
      <c r="B78" s="18"/>
      <c r="C78" s="18"/>
      <c r="D78" s="18"/>
      <c r="E78" s="18"/>
      <c r="F78" s="18"/>
      <c r="G78" s="18"/>
      <c r="H78" s="18"/>
      <c r="I78" s="18"/>
      <c r="J78" s="18"/>
      <c r="K78" s="18"/>
      <c r="L78" s="18"/>
      <c r="M78" s="18"/>
      <c r="N78" s="18"/>
      <c r="O78" s="18"/>
      <c r="P78" s="18"/>
      <c r="Q78" s="18"/>
      <c r="R78" s="18"/>
      <c r="S78" s="18"/>
      <c r="T78" s="18"/>
    </row>
    <row r="79" spans="1:34" ht="52.5" customHeight="1" x14ac:dyDescent="0.15">
      <c r="A79" s="18"/>
      <c r="B79" s="18"/>
      <c r="C79" s="18"/>
      <c r="D79" s="18"/>
      <c r="E79" s="18"/>
      <c r="F79" s="18"/>
      <c r="G79" s="18"/>
      <c r="H79" s="18"/>
      <c r="I79" s="18"/>
      <c r="J79" s="18"/>
      <c r="K79" s="18"/>
      <c r="L79" s="18"/>
      <c r="M79" s="18"/>
      <c r="N79" s="18"/>
      <c r="O79" s="18"/>
      <c r="P79" s="18"/>
      <c r="Q79" s="18"/>
      <c r="R79" s="18"/>
      <c r="S79" s="18"/>
      <c r="T79" s="18"/>
    </row>
    <row r="80" spans="1:34" ht="30" customHeight="1" x14ac:dyDescent="0.15">
      <c r="A80" s="18"/>
      <c r="B80" s="18"/>
      <c r="C80" s="18"/>
      <c r="D80" s="18"/>
      <c r="E80" s="18"/>
      <c r="F80" s="18"/>
      <c r="G80" s="18"/>
      <c r="H80" s="18"/>
      <c r="I80" s="18"/>
      <c r="J80" s="18"/>
      <c r="K80" s="18"/>
      <c r="L80" s="18"/>
      <c r="M80" s="18"/>
      <c r="N80" s="18"/>
      <c r="O80" s="18"/>
      <c r="P80" s="18"/>
      <c r="Q80" s="18"/>
      <c r="R80" s="18"/>
      <c r="S80" s="18"/>
      <c r="T80" s="18"/>
    </row>
    <row r="81" spans="1:20" ht="30" customHeight="1" x14ac:dyDescent="0.15">
      <c r="A81" s="18"/>
      <c r="B81" s="18"/>
      <c r="C81" s="18"/>
      <c r="D81" s="18"/>
      <c r="E81" s="18"/>
      <c r="F81" s="18"/>
      <c r="G81" s="18"/>
      <c r="H81" s="18"/>
      <c r="I81" s="18"/>
      <c r="J81" s="18"/>
      <c r="K81" s="18"/>
      <c r="L81" s="18"/>
      <c r="M81" s="18"/>
      <c r="N81" s="18"/>
      <c r="O81" s="18"/>
      <c r="P81" s="18"/>
      <c r="Q81" s="18"/>
      <c r="R81" s="18"/>
      <c r="S81" s="18"/>
      <c r="T81" s="18"/>
    </row>
    <row r="82" spans="1:20" ht="26.25" customHeight="1" x14ac:dyDescent="0.15">
      <c r="A82" s="18"/>
      <c r="B82" s="18"/>
      <c r="C82" s="18"/>
      <c r="D82" s="18"/>
      <c r="E82" s="18"/>
      <c r="F82" s="18"/>
      <c r="G82" s="18"/>
      <c r="H82" s="18"/>
      <c r="I82" s="18"/>
      <c r="J82" s="18"/>
      <c r="K82" s="18"/>
      <c r="L82" s="18"/>
      <c r="M82" s="18"/>
      <c r="N82" s="18"/>
      <c r="O82" s="18"/>
      <c r="P82" s="18"/>
      <c r="Q82" s="18"/>
      <c r="R82" s="18"/>
      <c r="S82" s="18"/>
      <c r="T82" s="18"/>
    </row>
    <row r="83" spans="1:20" ht="26.25" customHeight="1" x14ac:dyDescent="0.15">
      <c r="A83" s="18"/>
      <c r="B83" s="18"/>
      <c r="C83" s="18"/>
      <c r="D83" s="18"/>
      <c r="E83" s="18"/>
      <c r="F83" s="18"/>
      <c r="G83" s="18"/>
      <c r="H83" s="18"/>
      <c r="I83" s="18"/>
      <c r="J83" s="18"/>
      <c r="K83" s="18"/>
      <c r="L83" s="18"/>
      <c r="M83" s="18"/>
      <c r="N83" s="18"/>
      <c r="O83" s="18"/>
      <c r="P83" s="18"/>
      <c r="Q83" s="18"/>
      <c r="R83" s="18"/>
      <c r="S83" s="18"/>
      <c r="T83" s="18"/>
    </row>
    <row r="84" spans="1:20" ht="26.25" customHeight="1" x14ac:dyDescent="0.15">
      <c r="A84" s="18"/>
      <c r="B84" s="18"/>
      <c r="C84" s="18"/>
      <c r="D84" s="18"/>
      <c r="E84" s="18"/>
      <c r="F84" s="18"/>
      <c r="G84" s="18"/>
      <c r="H84" s="18"/>
      <c r="I84" s="18"/>
      <c r="J84" s="18"/>
      <c r="K84" s="18"/>
      <c r="L84" s="18"/>
      <c r="M84" s="18"/>
      <c r="N84" s="18"/>
      <c r="O84" s="18"/>
      <c r="P84" s="18"/>
      <c r="Q84" s="18"/>
      <c r="R84" s="18"/>
      <c r="S84" s="18"/>
      <c r="T84" s="18"/>
    </row>
    <row r="85" spans="1:20" ht="26.25" customHeight="1" x14ac:dyDescent="0.15">
      <c r="A85" s="18"/>
      <c r="B85" s="18"/>
      <c r="C85" s="18"/>
      <c r="D85" s="18"/>
      <c r="E85" s="18"/>
      <c r="F85" s="18"/>
      <c r="G85" s="18"/>
      <c r="H85" s="18"/>
      <c r="I85" s="18"/>
      <c r="J85" s="18"/>
      <c r="K85" s="18"/>
      <c r="L85" s="18"/>
      <c r="M85" s="18"/>
      <c r="N85" s="18"/>
      <c r="O85" s="18"/>
      <c r="P85" s="18"/>
      <c r="Q85" s="18"/>
      <c r="R85" s="18"/>
      <c r="S85" s="18"/>
      <c r="T85" s="18"/>
    </row>
    <row r="86" spans="1:20" ht="25.5" customHeight="1" x14ac:dyDescent="0.15">
      <c r="A86" s="18"/>
      <c r="B86" s="18"/>
      <c r="C86" s="18"/>
      <c r="D86" s="18"/>
      <c r="E86" s="18"/>
      <c r="F86" s="18"/>
      <c r="G86" s="18"/>
      <c r="H86" s="18"/>
      <c r="I86" s="18"/>
      <c r="J86" s="18"/>
      <c r="K86" s="18"/>
      <c r="L86" s="18"/>
      <c r="M86" s="18"/>
      <c r="N86" s="18"/>
      <c r="O86" s="18"/>
      <c r="P86" s="18"/>
      <c r="Q86" s="18"/>
      <c r="R86" s="18"/>
      <c r="S86" s="18"/>
      <c r="T86" s="18"/>
    </row>
    <row r="87" spans="1:20" ht="25.5" customHeight="1" x14ac:dyDescent="0.15">
      <c r="A87" s="18"/>
      <c r="B87" s="18"/>
      <c r="C87" s="18"/>
      <c r="D87" s="18"/>
      <c r="E87" s="18"/>
      <c r="F87" s="18"/>
      <c r="G87" s="18"/>
      <c r="H87" s="18"/>
      <c r="I87" s="18"/>
      <c r="J87" s="18"/>
      <c r="K87" s="18"/>
      <c r="L87" s="18"/>
      <c r="M87" s="18"/>
      <c r="N87" s="18"/>
      <c r="O87" s="18"/>
      <c r="P87" s="18"/>
      <c r="Q87" s="18"/>
      <c r="R87" s="18"/>
      <c r="S87" s="18"/>
      <c r="T87" s="18"/>
    </row>
    <row r="88" spans="1:20" ht="25.5" customHeight="1" x14ac:dyDescent="0.15">
      <c r="A88" s="18"/>
      <c r="B88" s="18"/>
      <c r="C88" s="18"/>
      <c r="D88" s="18"/>
      <c r="E88" s="18"/>
      <c r="F88" s="18"/>
      <c r="G88" s="18"/>
      <c r="H88" s="18"/>
      <c r="I88" s="18"/>
      <c r="J88" s="18"/>
      <c r="K88" s="18"/>
      <c r="L88" s="18"/>
      <c r="M88" s="18"/>
      <c r="N88" s="18"/>
      <c r="O88" s="18"/>
      <c r="P88" s="18"/>
      <c r="Q88" s="18"/>
      <c r="R88" s="18"/>
      <c r="S88" s="18"/>
      <c r="T88" s="18"/>
    </row>
    <row r="89" spans="1:20" ht="25.5" customHeight="1" x14ac:dyDescent="0.15">
      <c r="A89" s="18"/>
      <c r="B89" s="18"/>
      <c r="C89" s="18"/>
      <c r="D89" s="18"/>
      <c r="E89" s="18"/>
      <c r="F89" s="18"/>
      <c r="G89" s="18"/>
      <c r="H89" s="18"/>
      <c r="I89" s="18"/>
      <c r="J89" s="18"/>
      <c r="K89" s="18"/>
      <c r="L89" s="18"/>
      <c r="M89" s="18"/>
      <c r="N89" s="18"/>
      <c r="O89" s="18"/>
      <c r="P89" s="18"/>
      <c r="Q89" s="18"/>
      <c r="R89" s="18"/>
      <c r="S89" s="18"/>
      <c r="T89" s="18"/>
    </row>
    <row r="90" spans="1:20" ht="24" customHeight="1" x14ac:dyDescent="0.15">
      <c r="A90" s="18"/>
      <c r="B90" s="18"/>
      <c r="C90" s="18"/>
      <c r="D90" s="18"/>
      <c r="E90" s="18"/>
      <c r="F90" s="18"/>
      <c r="G90" s="18"/>
      <c r="H90" s="18"/>
      <c r="I90" s="18"/>
      <c r="J90" s="18"/>
      <c r="K90" s="18"/>
      <c r="L90" s="18"/>
      <c r="M90" s="18"/>
      <c r="N90" s="18"/>
      <c r="O90" s="18"/>
      <c r="P90" s="18"/>
      <c r="Q90" s="18"/>
      <c r="R90" s="18"/>
      <c r="S90" s="18"/>
      <c r="T90" s="18"/>
    </row>
    <row r="91" spans="1:20" ht="7.5" customHeight="1" x14ac:dyDescent="0.15">
      <c r="A91" s="18"/>
      <c r="B91" s="18"/>
      <c r="C91" s="18"/>
      <c r="D91" s="18"/>
      <c r="E91" s="18"/>
      <c r="F91" s="18"/>
      <c r="G91" s="18"/>
      <c r="H91" s="18"/>
      <c r="I91" s="18"/>
      <c r="J91" s="18"/>
      <c r="K91" s="18"/>
      <c r="L91" s="18"/>
      <c r="M91" s="18"/>
      <c r="N91" s="18"/>
      <c r="O91" s="18"/>
      <c r="P91" s="18"/>
      <c r="Q91" s="18"/>
      <c r="R91" s="18"/>
      <c r="S91" s="18"/>
      <c r="T91" s="18"/>
    </row>
    <row r="92" spans="1:20" ht="24" customHeight="1" x14ac:dyDescent="0.15">
      <c r="A92" s="18"/>
      <c r="B92" s="18"/>
      <c r="C92" s="18"/>
      <c r="D92" s="18"/>
      <c r="E92" s="18"/>
      <c r="F92" s="18"/>
      <c r="G92" s="18"/>
      <c r="H92" s="18"/>
      <c r="I92" s="18"/>
      <c r="J92" s="18"/>
      <c r="K92" s="18"/>
      <c r="L92" s="18"/>
      <c r="M92" s="18"/>
      <c r="N92" s="18"/>
      <c r="O92" s="18"/>
      <c r="P92" s="18"/>
      <c r="Q92" s="18"/>
      <c r="R92" s="18"/>
      <c r="S92" s="18"/>
      <c r="T92" s="18"/>
    </row>
    <row r="93" spans="1:20" ht="24" customHeight="1" x14ac:dyDescent="0.15">
      <c r="A93" s="18"/>
      <c r="B93" s="18"/>
      <c r="C93" s="18"/>
      <c r="D93" s="18"/>
      <c r="E93" s="18"/>
      <c r="F93" s="18"/>
      <c r="G93" s="18"/>
      <c r="H93" s="18"/>
      <c r="I93" s="18"/>
      <c r="J93" s="18"/>
      <c r="K93" s="18"/>
      <c r="L93" s="18"/>
      <c r="M93" s="18"/>
      <c r="N93" s="18"/>
      <c r="O93" s="18"/>
      <c r="P93" s="18"/>
      <c r="Q93" s="18"/>
      <c r="R93" s="18"/>
      <c r="S93" s="18"/>
      <c r="T93" s="18"/>
    </row>
    <row r="94" spans="1:20" ht="24" customHeight="1" x14ac:dyDescent="0.15">
      <c r="A94" s="18"/>
      <c r="B94" s="18"/>
      <c r="C94" s="18"/>
      <c r="D94" s="18"/>
      <c r="E94" s="18"/>
      <c r="F94" s="18"/>
      <c r="G94" s="18"/>
      <c r="H94" s="18"/>
      <c r="I94" s="18"/>
      <c r="J94" s="18"/>
      <c r="K94" s="18"/>
      <c r="L94" s="18"/>
      <c r="M94" s="18"/>
      <c r="N94" s="18"/>
      <c r="O94" s="18"/>
      <c r="P94" s="18"/>
      <c r="Q94" s="18"/>
      <c r="R94" s="18"/>
      <c r="S94" s="18"/>
      <c r="T94" s="18"/>
    </row>
    <row r="95" spans="1:20" ht="24" customHeight="1" x14ac:dyDescent="0.15">
      <c r="A95" s="18"/>
      <c r="B95" s="18"/>
      <c r="C95" s="18"/>
      <c r="D95" s="18"/>
      <c r="E95" s="18"/>
      <c r="F95" s="18"/>
      <c r="G95" s="18"/>
      <c r="H95" s="18"/>
      <c r="I95" s="18"/>
      <c r="J95" s="18"/>
      <c r="K95" s="18"/>
      <c r="L95" s="18"/>
      <c r="M95" s="18"/>
      <c r="N95" s="18"/>
      <c r="O95" s="18"/>
      <c r="P95" s="18"/>
      <c r="Q95" s="18"/>
      <c r="R95" s="18"/>
      <c r="S95" s="18"/>
      <c r="T95" s="18"/>
    </row>
  </sheetData>
  <mergeCells count="302">
    <mergeCell ref="A2:G2"/>
    <mergeCell ref="B63:C64"/>
    <mergeCell ref="D63:D64"/>
    <mergeCell ref="E63:E64"/>
    <mergeCell ref="F63:F64"/>
    <mergeCell ref="K63:T63"/>
    <mergeCell ref="V63:W63"/>
    <mergeCell ref="K64:T64"/>
    <mergeCell ref="D56:D58"/>
    <mergeCell ref="E56:E58"/>
    <mergeCell ref="F56:F58"/>
    <mergeCell ref="G57:G58"/>
    <mergeCell ref="K56:T56"/>
    <mergeCell ref="Q67:U67"/>
    <mergeCell ref="Q68:U68"/>
    <mergeCell ref="K69:N69"/>
    <mergeCell ref="K70:T70"/>
    <mergeCell ref="G63:G64"/>
    <mergeCell ref="D65:D66"/>
    <mergeCell ref="E65:E66"/>
    <mergeCell ref="F65:F66"/>
    <mergeCell ref="G65:G66"/>
    <mergeCell ref="K65:N65"/>
    <mergeCell ref="Q65:T65"/>
    <mergeCell ref="K66:N66"/>
    <mergeCell ref="Q66:T66"/>
    <mergeCell ref="A53:A60"/>
    <mergeCell ref="B53:C53"/>
    <mergeCell ref="K53:N53"/>
    <mergeCell ref="Q53:T53"/>
    <mergeCell ref="V53:W53"/>
    <mergeCell ref="B54:C55"/>
    <mergeCell ref="D54:D55"/>
    <mergeCell ref="E54:E55"/>
    <mergeCell ref="F54:F55"/>
    <mergeCell ref="K54:T54"/>
    <mergeCell ref="V54:W54"/>
    <mergeCell ref="K55:T55"/>
    <mergeCell ref="V55:W55"/>
    <mergeCell ref="V56:W56"/>
    <mergeCell ref="B59:C60"/>
    <mergeCell ref="D59:D60"/>
    <mergeCell ref="E59:E60"/>
    <mergeCell ref="F59:F60"/>
    <mergeCell ref="G59:G60"/>
    <mergeCell ref="K57:T57"/>
    <mergeCell ref="V57:W57"/>
    <mergeCell ref="K58:T58"/>
    <mergeCell ref="V58:W58"/>
    <mergeCell ref="B56:C58"/>
    <mergeCell ref="B51:C52"/>
    <mergeCell ref="D51:D52"/>
    <mergeCell ref="E51:E52"/>
    <mergeCell ref="F51:F52"/>
    <mergeCell ref="G51:G52"/>
    <mergeCell ref="V51:W51"/>
    <mergeCell ref="V52:W52"/>
    <mergeCell ref="K51:N51"/>
    <mergeCell ref="Q51:T51"/>
    <mergeCell ref="K52:N52"/>
    <mergeCell ref="Q52:T52"/>
    <mergeCell ref="B49:C50"/>
    <mergeCell ref="D49:D50"/>
    <mergeCell ref="E49:E50"/>
    <mergeCell ref="F49:F50"/>
    <mergeCell ref="G49:G50"/>
    <mergeCell ref="V50:W50"/>
    <mergeCell ref="K49:L49"/>
    <mergeCell ref="O49:P49"/>
    <mergeCell ref="S49:T49"/>
    <mergeCell ref="K50:L50"/>
    <mergeCell ref="O50:P50"/>
    <mergeCell ref="S50:T50"/>
    <mergeCell ref="B47:C48"/>
    <mergeCell ref="D47:D48"/>
    <mergeCell ref="E47:E48"/>
    <mergeCell ref="F47:F48"/>
    <mergeCell ref="G47:G48"/>
    <mergeCell ref="V47:W47"/>
    <mergeCell ref="V48:W48"/>
    <mergeCell ref="K47:T47"/>
    <mergeCell ref="K48:T48"/>
    <mergeCell ref="K40:N40"/>
    <mergeCell ref="Q40:T40"/>
    <mergeCell ref="K41:L41"/>
    <mergeCell ref="O41:P41"/>
    <mergeCell ref="S41:T41"/>
    <mergeCell ref="K42:L42"/>
    <mergeCell ref="O42:P42"/>
    <mergeCell ref="S42:T42"/>
    <mergeCell ref="K46:T46"/>
    <mergeCell ref="B25:C25"/>
    <mergeCell ref="V25:W25"/>
    <mergeCell ref="K25:T25"/>
    <mergeCell ref="B30:C31"/>
    <mergeCell ref="D30:D31"/>
    <mergeCell ref="E30:E31"/>
    <mergeCell ref="F30:F31"/>
    <mergeCell ref="V31:W31"/>
    <mergeCell ref="K30:L30"/>
    <mergeCell ref="K31:L31"/>
    <mergeCell ref="O30:P30"/>
    <mergeCell ref="O31:P31"/>
    <mergeCell ref="S30:T30"/>
    <mergeCell ref="K28:T28"/>
    <mergeCell ref="V28:W28"/>
    <mergeCell ref="K29:T29"/>
    <mergeCell ref="V29:W29"/>
    <mergeCell ref="B28:C29"/>
    <mergeCell ref="D28:D29"/>
    <mergeCell ref="E28:E29"/>
    <mergeCell ref="F28:F29"/>
    <mergeCell ref="G28:G29"/>
    <mergeCell ref="V23:W23"/>
    <mergeCell ref="V24:W24"/>
    <mergeCell ref="K23:T23"/>
    <mergeCell ref="K24:T24"/>
    <mergeCell ref="K11:T11"/>
    <mergeCell ref="K12:T12"/>
    <mergeCell ref="K13:N13"/>
    <mergeCell ref="Q13:T13"/>
    <mergeCell ref="K14:N14"/>
    <mergeCell ref="Q14:T14"/>
    <mergeCell ref="K19:T19"/>
    <mergeCell ref="K22:N22"/>
    <mergeCell ref="Q22:T22"/>
    <mergeCell ref="V21:W21"/>
    <mergeCell ref="V22:W22"/>
    <mergeCell ref="Q20:T20"/>
    <mergeCell ref="V20:W20"/>
    <mergeCell ref="K21:N21"/>
    <mergeCell ref="Q21:T21"/>
    <mergeCell ref="A71:I71"/>
    <mergeCell ref="J71:T71"/>
    <mergeCell ref="A72:I72"/>
    <mergeCell ref="J72:T72"/>
    <mergeCell ref="V70:W70"/>
    <mergeCell ref="B70:C70"/>
    <mergeCell ref="V67:W67"/>
    <mergeCell ref="K68:N68"/>
    <mergeCell ref="V68:W68"/>
    <mergeCell ref="B69:C69"/>
    <mergeCell ref="Q69:T69"/>
    <mergeCell ref="V69:W69"/>
    <mergeCell ref="B67:C68"/>
    <mergeCell ref="D67:D68"/>
    <mergeCell ref="E67:E68"/>
    <mergeCell ref="F67:F68"/>
    <mergeCell ref="G67:G68"/>
    <mergeCell ref="K67:N67"/>
    <mergeCell ref="A61:A68"/>
    <mergeCell ref="B61:C62"/>
    <mergeCell ref="V64:W64"/>
    <mergeCell ref="B65:C66"/>
    <mergeCell ref="V65:W65"/>
    <mergeCell ref="V66:W66"/>
    <mergeCell ref="A47:A52"/>
    <mergeCell ref="D61:D62"/>
    <mergeCell ref="V49:W49"/>
    <mergeCell ref="V45:W45"/>
    <mergeCell ref="V46:W46"/>
    <mergeCell ref="B45:C46"/>
    <mergeCell ref="D45:D46"/>
    <mergeCell ref="E45:E46"/>
    <mergeCell ref="F45:F46"/>
    <mergeCell ref="G45:G46"/>
    <mergeCell ref="K45:T45"/>
    <mergeCell ref="A39:A46"/>
    <mergeCell ref="E61:E62"/>
    <mergeCell ref="F61:F62"/>
    <mergeCell ref="G61:G62"/>
    <mergeCell ref="K61:T61"/>
    <mergeCell ref="V61:W61"/>
    <mergeCell ref="K62:T62"/>
    <mergeCell ref="V62:W62"/>
    <mergeCell ref="V59:W59"/>
    <mergeCell ref="V60:W60"/>
    <mergeCell ref="K59:T59"/>
    <mergeCell ref="K60:T60"/>
    <mergeCell ref="K39:N39"/>
    <mergeCell ref="V43:W43"/>
    <mergeCell ref="V44:W44"/>
    <mergeCell ref="V41:W41"/>
    <mergeCell ref="V42:W42"/>
    <mergeCell ref="K43:T43"/>
    <mergeCell ref="K44:T44"/>
    <mergeCell ref="V40:W40"/>
    <mergeCell ref="B41:C42"/>
    <mergeCell ref="D41:D42"/>
    <mergeCell ref="E41:E42"/>
    <mergeCell ref="F41:F42"/>
    <mergeCell ref="G41:G42"/>
    <mergeCell ref="B39:C40"/>
    <mergeCell ref="D39:D40"/>
    <mergeCell ref="E39:E40"/>
    <mergeCell ref="F39:F40"/>
    <mergeCell ref="G39:G40"/>
    <mergeCell ref="B43:C44"/>
    <mergeCell ref="D43:D44"/>
    <mergeCell ref="E43:E44"/>
    <mergeCell ref="F43:F44"/>
    <mergeCell ref="G43:G44"/>
    <mergeCell ref="V39:W39"/>
    <mergeCell ref="Q39:T39"/>
    <mergeCell ref="A35:I35"/>
    <mergeCell ref="J38:U38"/>
    <mergeCell ref="V38:W38"/>
    <mergeCell ref="B33:C33"/>
    <mergeCell ref="V33:W33"/>
    <mergeCell ref="B34:C34"/>
    <mergeCell ref="K34:N34"/>
    <mergeCell ref="Q34:T34"/>
    <mergeCell ref="V34:W34"/>
    <mergeCell ref="K33:N33"/>
    <mergeCell ref="Q33:T33"/>
    <mergeCell ref="B38:C38"/>
    <mergeCell ref="A32:A34"/>
    <mergeCell ref="B32:C32"/>
    <mergeCell ref="V32:W32"/>
    <mergeCell ref="J35:T35"/>
    <mergeCell ref="V35:W35"/>
    <mergeCell ref="A37:E37"/>
    <mergeCell ref="F37:W37"/>
    <mergeCell ref="A28:A31"/>
    <mergeCell ref="S31:T31"/>
    <mergeCell ref="K32:N32"/>
    <mergeCell ref="Q32:T32"/>
    <mergeCell ref="V30:W30"/>
    <mergeCell ref="Q27:T27"/>
    <mergeCell ref="V27:W27"/>
    <mergeCell ref="B26:C27"/>
    <mergeCell ref="D26:D27"/>
    <mergeCell ref="E26:E27"/>
    <mergeCell ref="F26:F27"/>
    <mergeCell ref="K26:N26"/>
    <mergeCell ref="Q26:T26"/>
    <mergeCell ref="V26:W26"/>
    <mergeCell ref="K27:N27"/>
    <mergeCell ref="A21:A27"/>
    <mergeCell ref="B21:C22"/>
    <mergeCell ref="D21:D22"/>
    <mergeCell ref="E21:E22"/>
    <mergeCell ref="F21:F22"/>
    <mergeCell ref="B23:C24"/>
    <mergeCell ref="D23:D24"/>
    <mergeCell ref="E23:E24"/>
    <mergeCell ref="F23:F24"/>
    <mergeCell ref="A19:A20"/>
    <mergeCell ref="B19:C19"/>
    <mergeCell ref="V19:W19"/>
    <mergeCell ref="B20:C20"/>
    <mergeCell ref="K20:N20"/>
    <mergeCell ref="G21:G22"/>
    <mergeCell ref="B17:C18"/>
    <mergeCell ref="D17:D18"/>
    <mergeCell ref="E17:E18"/>
    <mergeCell ref="F17:F18"/>
    <mergeCell ref="K17:T17"/>
    <mergeCell ref="V17:W17"/>
    <mergeCell ref="K18:T18"/>
    <mergeCell ref="V18:W18"/>
    <mergeCell ref="V16:W16"/>
    <mergeCell ref="A10:A18"/>
    <mergeCell ref="B10:C10"/>
    <mergeCell ref="K10:T10"/>
    <mergeCell ref="V10:W10"/>
    <mergeCell ref="B11:C12"/>
    <mergeCell ref="D11:D12"/>
    <mergeCell ref="E11:E12"/>
    <mergeCell ref="F11:F12"/>
    <mergeCell ref="B13:C14"/>
    <mergeCell ref="D13:D14"/>
    <mergeCell ref="E13:E14"/>
    <mergeCell ref="F13:F14"/>
    <mergeCell ref="V13:W13"/>
    <mergeCell ref="V14:W14"/>
    <mergeCell ref="V11:W11"/>
    <mergeCell ref="V12:W12"/>
    <mergeCell ref="B15:C16"/>
    <mergeCell ref="V71:W71"/>
    <mergeCell ref="V72:W72"/>
    <mergeCell ref="V1:W1"/>
    <mergeCell ref="V2:W2"/>
    <mergeCell ref="H4:W4"/>
    <mergeCell ref="H5:O5"/>
    <mergeCell ref="B4:G4"/>
    <mergeCell ref="B5:G5"/>
    <mergeCell ref="A6:W6"/>
    <mergeCell ref="A7:W7"/>
    <mergeCell ref="A1:B1"/>
    <mergeCell ref="R1:U1"/>
    <mergeCell ref="R2:U2"/>
    <mergeCell ref="P5:W5"/>
    <mergeCell ref="B9:C9"/>
    <mergeCell ref="J9:U9"/>
    <mergeCell ref="V9:W9"/>
    <mergeCell ref="D15:D16"/>
    <mergeCell ref="E15:E16"/>
    <mergeCell ref="F15:F16"/>
    <mergeCell ref="K15:T15"/>
    <mergeCell ref="V15:W15"/>
    <mergeCell ref="K16:T16"/>
  </mergeCells>
  <phoneticPr fontId="2"/>
  <pageMargins left="0.51181102362204722" right="0.31496062992125984" top="0.55118110236220474" bottom="0.35433070866141736" header="0.31496062992125984" footer="0.31496062992125984"/>
  <pageSetup paperSize="9" scale="79" orientation="portrait" r:id="rId1"/>
  <rowBreaks count="2" manualBreakCount="2">
    <brk id="36" max="16383" man="1"/>
    <brk id="7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前売り券</vt:lpstr>
      <vt:lpstr>前売り券!Print_Area</vt:lpstr>
      <vt:lpstr>有料公演プログラム</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北林 克己</dc:creator>
  <cp:lastModifiedBy>北林 克己</cp:lastModifiedBy>
  <cp:lastPrinted>2019-06-18T12:21:39Z</cp:lastPrinted>
  <dcterms:created xsi:type="dcterms:W3CDTF">2014-05-09T01:04:14Z</dcterms:created>
  <dcterms:modified xsi:type="dcterms:W3CDTF">2019-06-18T12:21:41Z</dcterms:modified>
</cp:coreProperties>
</file>